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codeName="ЭтаКнига"/>
  <bookViews>
    <workbookView xWindow="0" yWindow="0" windowWidth="15600" windowHeight="7635"/>
  </bookViews>
  <sheets>
    <sheet name="Лист" sheetId="1" r:id="rId1"/>
  </sheets>
  <definedNames>
    <definedName name="_xlnm.Print_Titles" localSheetId="0">Лист!$3:$3</definedName>
    <definedName name="_xlnm.Print_Area" localSheetId="0">Лист!$A$1:$D$80</definedName>
  </definedNames>
  <calcPr calcId="124519"/>
</workbook>
</file>

<file path=xl/calcChain.xml><?xml version="1.0" encoding="utf-8"?>
<calcChain xmlns="http://schemas.openxmlformats.org/spreadsheetml/2006/main">
  <c r="C12" i="1"/>
  <c r="D9" l="1"/>
  <c r="D12"/>
  <c r="C5" l="1"/>
  <c r="C4" s="1"/>
  <c r="B5"/>
  <c r="B4" s="1"/>
  <c r="C18"/>
  <c r="C13" l="1"/>
  <c r="D5"/>
  <c r="B13"/>
  <c r="E8" l="1"/>
  <c r="C24"/>
  <c r="C62" l="1"/>
  <c r="B18" l="1"/>
  <c r="F8" l="1"/>
  <c r="C27" l="1"/>
  <c r="B27"/>
  <c r="B75" l="1"/>
  <c r="C67" l="1"/>
  <c r="H19" l="1"/>
  <c r="I19" s="1"/>
  <c r="C37" l="1"/>
  <c r="B24"/>
  <c r="D24" l="1"/>
  <c r="D42" l="1"/>
  <c r="D43"/>
  <c r="D48" l="1"/>
  <c r="D7"/>
  <c r="C56"/>
  <c r="B56"/>
  <c r="D4"/>
  <c r="C41"/>
  <c r="B41"/>
  <c r="D20"/>
  <c r="D21"/>
  <c r="D35"/>
  <c r="B67"/>
  <c r="C70"/>
  <c r="C66" s="1"/>
  <c r="B70"/>
  <c r="B50"/>
  <c r="B45"/>
  <c r="B37"/>
  <c r="B31"/>
  <c r="B62"/>
  <c r="D28"/>
  <c r="D54"/>
  <c r="D55"/>
  <c r="D39"/>
  <c r="D38"/>
  <c r="D8"/>
  <c r="D52"/>
  <c r="C31"/>
  <c r="D33"/>
  <c r="D32"/>
  <c r="C45"/>
  <c r="C50"/>
  <c r="D59"/>
  <c r="D60"/>
  <c r="D53"/>
  <c r="D47"/>
  <c r="D34"/>
  <c r="D29"/>
  <c r="D30"/>
  <c r="D23"/>
  <c r="D26"/>
  <c r="D14"/>
  <c r="D6"/>
  <c r="D17"/>
  <c r="D22"/>
  <c r="D36"/>
  <c r="D40"/>
  <c r="D44"/>
  <c r="D49"/>
  <c r="D51"/>
  <c r="B66" l="1"/>
  <c r="L66" s="1"/>
  <c r="C64"/>
  <c r="M66" s="1"/>
  <c r="D41"/>
  <c r="D31"/>
  <c r="D13"/>
  <c r="D37"/>
  <c r="D56"/>
  <c r="D27"/>
  <c r="D50"/>
  <c r="D45"/>
  <c r="D62"/>
  <c r="D18"/>
  <c r="F66" l="1"/>
  <c r="E66"/>
</calcChain>
</file>

<file path=xl/sharedStrings.xml><?xml version="1.0" encoding="utf-8"?>
<sst xmlns="http://schemas.openxmlformats.org/spreadsheetml/2006/main" count="83" uniqueCount="61">
  <si>
    <t>Наименование</t>
  </si>
  <si>
    <t xml:space="preserve">% исполнения </t>
  </si>
  <si>
    <t>Доходы (налоговые и неналоговые)</t>
  </si>
  <si>
    <t>Субвенции</t>
  </si>
  <si>
    <t>Субсидии</t>
  </si>
  <si>
    <t xml:space="preserve">Всего доходов </t>
  </si>
  <si>
    <t>РАСХОДЫ</t>
  </si>
  <si>
    <t>ОБЩЕГОСУДАРСТВЕННЫЕ 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</si>
  <si>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</si>
  <si>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</si>
  <si>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</si>
  <si>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</si>
  <si>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субсидии из ФСР</t>
  </si>
  <si>
    <t>ОХРАНА ОКРУЖАЮЩЕЙ СРЕДЫ</t>
  </si>
  <si>
    <t>ОБРАЗОВАНИЕ</t>
  </si>
  <si>
    <t>за счет средств бюджета города</t>
  </si>
  <si>
    <t>СОЦИАЛЬНАЯ ПОЛИТИКА</t>
  </si>
  <si>
    <t>ВСЕГО РАСХОДОВ:</t>
  </si>
  <si>
    <t>Дефицит / профицит</t>
  </si>
  <si>
    <t>Источники финансирования дефицита бюджета</t>
  </si>
  <si>
    <t>Иные межбюджетные трансферты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</si>
  <si>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</si>
  <si>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КУЛЬТУРА И КИНЕМАТОГРАФИЯ </t>
  </si>
  <si>
    <t xml:space="preserve">ЗДРАВООХРАНЕНИЕ </t>
  </si>
  <si>
    <t>ФИЗИЧЕСКАЯ КУЛЬТУРА И СПОРТ</t>
  </si>
  <si>
    <t>Расходы на строительство объекта-крытый каток с искусственным льдом (бюджет города)</t>
  </si>
  <si>
    <t>Расходы на строительство объекта-ФОК (бюджет города)</t>
  </si>
  <si>
    <t>СРЕДСТВА МАССОВОЙ ИНФОРМАЦИИ</t>
  </si>
  <si>
    <t>ОБСЛУЖИВАНИЕ ГОСУДАРСТВЕННОГО И МУНИЦИПАЛЬНОГО ДОЛГА</t>
  </si>
  <si>
    <t>Средства от продажи акций и иных форм участия в капитале, находяшихся в собственности городских округов</t>
  </si>
  <si>
    <t>Бюджетный кредит</t>
  </si>
  <si>
    <t>за счет средств безвозмездных поступлений</t>
  </si>
  <si>
    <t>за счет средств бюджета города, в т.ч.</t>
  </si>
  <si>
    <t>резервный фонд</t>
  </si>
  <si>
    <t>субсидии</t>
  </si>
  <si>
    <t xml:space="preserve">                Бюджетные кредиты от других бюджетов в т.ч.</t>
  </si>
  <si>
    <t xml:space="preserve"> получение кредитов от других бюджетов </t>
  </si>
  <si>
    <t>погашение бюджетами городских округов кредитов от других бюджетов</t>
  </si>
  <si>
    <t>Кредиты кредитных организаций в т.ч.</t>
  </si>
  <si>
    <t xml:space="preserve"> получение кредитов от кредитных организаций</t>
  </si>
  <si>
    <t>погашение бюджетами городских округов кредитов от кредитных организаций</t>
  </si>
  <si>
    <t>тыс. рублей</t>
  </si>
  <si>
    <t>Р 0111</t>
  </si>
  <si>
    <t>Фин помощь - Люда</t>
  </si>
  <si>
    <t>в плане не формула, т.к. доходы- по РГД, плюс фин. Помощь по увед., не вкл. в РГД</t>
  </si>
  <si>
    <t>кассу не ставим, т.к. только привлечение</t>
  </si>
  <si>
    <t>регулируем остатками, чтобы итог по "источникам фин. Дефицита бюдж. Сошелся</t>
  </si>
  <si>
    <t xml:space="preserve">остаток Резерв. Фонд м/б </t>
  </si>
  <si>
    <t>расходы на благоустройство
(озеленение, освещение, прочие)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</si>
  <si>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</si>
  <si>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Безвозмездные поступления</t>
  </si>
  <si>
    <t xml:space="preserve">Изменение остатков </t>
  </si>
  <si>
    <t>Заместитель главы Администрации города Таганрога - 
начальник Финансового управления г. Таганрога</t>
  </si>
  <si>
    <t>Дотации</t>
  </si>
  <si>
    <t>Протасова Н.Н.</t>
  </si>
  <si>
    <t>План на 
2023 год</t>
  </si>
  <si>
    <t>Прочие безвозмездные поступления в бюджеты городских округов</t>
  </si>
  <si>
    <t>Иные источники внутреннего финансирования дефицитов бюджетов (операции по управлению остатками средств на единых счетах бюджетов)</t>
  </si>
  <si>
    <t xml:space="preserve">                ИСПОЛНЕНИЕ БЮДЖЕТА  ГОРОДА ТАГАНРОГА НА 1 ИЮНЯ 2023</t>
  </si>
  <si>
    <t>Исполнено на 01.06.2023</t>
  </si>
  <si>
    <t>Перечисления из бюджетов городских округов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</si>
</sst>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9">
    <font>
      <sz val="10"/>
      <name val="Arial Cyr"/>
      <family val="2"/>
      <charset val="204"/>
    </font>
    <font>
      <b/>
      <sz val="14"/>
      <name val="Times New Roman"/>
      <family val="1"/>
      <charset val="204"/>
    </font>
    <font>
      <sz val="14"/>
      <name val="Arial Cyr"/>
      <family val="2"/>
      <charset val="204"/>
    </font>
    <font>
      <b/>
      <sz val="12"/>
      <name val="Arial Cyr"/>
      <family val="2"/>
      <charset val="204"/>
    </font>
    <font>
      <sz val="11"/>
      <name val="Arial Cyr"/>
      <family val="2"/>
      <charset val="204"/>
    </font>
    <font>
      <sz val="12"/>
      <name val="Arial Cyr"/>
      <family val="2"/>
      <charset val="204"/>
    </font>
    <font>
      <b/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11"/>
      <name val="Calibri"/>
      <family val="2"/>
      <scheme val="minor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27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27"/>
      </patternFill>
    </fill>
    <fill>
      <patternFill patternType="solid">
        <fgColor rgb="FFDFF9E2"/>
        <bgColor indexed="27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7" fillId="0" borderId="0"/>
    <xf numFmtId="0" fontId="12" fillId="0" borderId="0"/>
  </cellStyleXfs>
  <cellXfs count="93">
    <xf numFmtId="0" fontId="0" fillId="0" borderId="0" xfId="0"/>
    <xf numFmtId="0" fontId="2" fillId="0" borderId="0" xfId="0" applyFont="1"/>
    <xf numFmtId="165" fontId="5" fillId="0" borderId="0" xfId="0" applyNumberFormat="1" applyFont="1" applyFill="1" applyBorder="1" applyAlignment="1">
      <alignment horizontal="center" vertical="center"/>
    </xf>
    <xf numFmtId="165" fontId="5" fillId="0" borderId="0" xfId="0" applyNumberFormat="1" applyFont="1" applyBorder="1" applyAlignment="1">
      <alignment horizontal="center" vertical="center"/>
    </xf>
    <xf numFmtId="0" fontId="0" fillId="0" borderId="0" xfId="0" applyFont="1"/>
    <xf numFmtId="49" fontId="4" fillId="0" borderId="0" xfId="0" applyNumberFormat="1" applyFont="1" applyAlignment="1">
      <alignment horizontal="center" vertical="center" wrapText="1"/>
    </xf>
    <xf numFmtId="164" fontId="4" fillId="0" borderId="0" xfId="0" applyNumberFormat="1" applyFont="1" applyAlignment="1">
      <alignment horizontal="center"/>
    </xf>
    <xf numFmtId="164" fontId="4" fillId="0" borderId="0" xfId="0" applyNumberFormat="1" applyFont="1"/>
    <xf numFmtId="164" fontId="5" fillId="0" borderId="0" xfId="0" applyNumberFormat="1" applyFont="1" applyBorder="1" applyAlignment="1">
      <alignment horizontal="center" vertical="center"/>
    </xf>
    <xf numFmtId="164" fontId="6" fillId="0" borderId="0" xfId="0" applyNumberFormat="1" applyFont="1" applyAlignment="1">
      <alignment horizontal="right"/>
    </xf>
    <xf numFmtId="164" fontId="5" fillId="0" borderId="0" xfId="0" applyNumberFormat="1" applyFont="1" applyFill="1" applyBorder="1" applyAlignment="1">
      <alignment horizontal="center" vertical="center"/>
    </xf>
    <xf numFmtId="0" fontId="8" fillId="0" borderId="0" xfId="0" applyFont="1"/>
    <xf numFmtId="164" fontId="0" fillId="0" borderId="0" xfId="0" applyNumberFormat="1" applyFont="1"/>
    <xf numFmtId="0" fontId="0" fillId="0" borderId="0" xfId="0" applyFont="1" applyFill="1"/>
    <xf numFmtId="165" fontId="0" fillId="0" borderId="0" xfId="0" applyNumberFormat="1" applyFont="1"/>
    <xf numFmtId="4" fontId="0" fillId="0" borderId="0" xfId="0" applyNumberFormat="1" applyFont="1"/>
    <xf numFmtId="164" fontId="0" fillId="0" borderId="0" xfId="0" applyNumberFormat="1" applyFont="1" applyBorder="1"/>
    <xf numFmtId="49" fontId="0" fillId="0" borderId="0" xfId="0" applyNumberFormat="1" applyFont="1" applyAlignment="1">
      <alignment horizontal="center" vertical="center" wrapText="1"/>
    </xf>
    <xf numFmtId="164" fontId="0" fillId="0" borderId="0" xfId="0" applyNumberFormat="1" applyFont="1" applyAlignment="1">
      <alignment horizontal="center"/>
    </xf>
    <xf numFmtId="4" fontId="5" fillId="0" borderId="0" xfId="0" applyNumberFormat="1" applyFont="1"/>
    <xf numFmtId="0" fontId="9" fillId="0" borderId="0" xfId="0" applyFont="1"/>
    <xf numFmtId="165" fontId="10" fillId="0" borderId="0" xfId="0" applyNumberFormat="1" applyFont="1" applyFill="1" applyBorder="1" applyAlignment="1">
      <alignment horizontal="center" vertical="center"/>
    </xf>
    <xf numFmtId="164" fontId="9" fillId="0" borderId="0" xfId="0" applyNumberFormat="1" applyFont="1"/>
    <xf numFmtId="4" fontId="11" fillId="0" borderId="8" xfId="0" applyNumberFormat="1" applyFont="1" applyFill="1" applyBorder="1"/>
    <xf numFmtId="49" fontId="6" fillId="0" borderId="0" xfId="0" applyNumberFormat="1" applyFont="1" applyBorder="1" applyAlignment="1">
      <alignment horizontal="center" vertical="center" wrapText="1"/>
    </xf>
    <xf numFmtId="164" fontId="13" fillId="0" borderId="0" xfId="0" applyNumberFormat="1" applyFont="1" applyAlignment="1">
      <alignment horizontal="right"/>
    </xf>
    <xf numFmtId="49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Border="1" applyAlignment="1">
      <alignment horizontal="left" vertical="center" wrapText="1"/>
    </xf>
    <xf numFmtId="165" fontId="14" fillId="0" borderId="1" xfId="0" applyNumberFormat="1" applyFont="1" applyFill="1" applyBorder="1" applyAlignment="1">
      <alignment horizontal="center" vertical="center"/>
    </xf>
    <xf numFmtId="0" fontId="14" fillId="0" borderId="1" xfId="0" applyNumberFormat="1" applyFont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Border="1" applyAlignment="1">
      <alignment vertical="center" wrapText="1"/>
    </xf>
    <xf numFmtId="1" fontId="14" fillId="0" borderId="1" xfId="0" applyNumberFormat="1" applyFont="1" applyBorder="1" applyAlignment="1">
      <alignment vertical="center"/>
    </xf>
    <xf numFmtId="164" fontId="14" fillId="0" borderId="1" xfId="0" applyNumberFormat="1" applyFont="1" applyBorder="1" applyAlignment="1">
      <alignment horizontal="center" vertical="center"/>
    </xf>
    <xf numFmtId="1" fontId="14" fillId="0" borderId="1" xfId="0" applyNumberFormat="1" applyFont="1" applyBorder="1" applyAlignment="1">
      <alignment vertical="center" wrapText="1"/>
    </xf>
    <xf numFmtId="1" fontId="1" fillId="0" borderId="1" xfId="0" applyNumberFormat="1" applyFont="1" applyFill="1" applyBorder="1" applyAlignment="1">
      <alignment vertical="center" wrapText="1"/>
    </xf>
    <xf numFmtId="164" fontId="1" fillId="0" borderId="2" xfId="0" applyNumberFormat="1" applyFont="1" applyFill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vertical="center"/>
    </xf>
    <xf numFmtId="1" fontId="14" fillId="0" borderId="1" xfId="0" applyNumberFormat="1" applyFont="1" applyFill="1" applyBorder="1" applyAlignment="1">
      <alignment vertical="center" wrapText="1"/>
    </xf>
    <xf numFmtId="1" fontId="14" fillId="0" borderId="1" xfId="0" applyNumberFormat="1" applyFont="1" applyFill="1" applyBorder="1" applyAlignment="1">
      <alignment vertical="center"/>
    </xf>
    <xf numFmtId="1" fontId="1" fillId="0" borderId="1" xfId="0" applyNumberFormat="1" applyFont="1" applyFill="1" applyBorder="1" applyAlignment="1">
      <alignment vertical="center"/>
    </xf>
    <xf numFmtId="1" fontId="1" fillId="0" borderId="3" xfId="0" applyNumberFormat="1" applyFont="1" applyFill="1" applyBorder="1" applyAlignment="1">
      <alignment vertical="center"/>
    </xf>
    <xf numFmtId="164" fontId="1" fillId="0" borderId="3" xfId="0" applyNumberFormat="1" applyFont="1" applyBorder="1" applyAlignment="1">
      <alignment horizontal="center" vertical="center"/>
    </xf>
    <xf numFmtId="1" fontId="14" fillId="0" borderId="5" xfId="0" applyNumberFormat="1" applyFont="1" applyBorder="1" applyAlignment="1">
      <alignment vertical="center"/>
    </xf>
    <xf numFmtId="164" fontId="14" fillId="0" borderId="5" xfId="0" applyNumberFormat="1" applyFont="1" applyBorder="1" applyAlignment="1">
      <alignment horizontal="center" vertical="center"/>
    </xf>
    <xf numFmtId="1" fontId="14" fillId="0" borderId="6" xfId="0" applyNumberFormat="1" applyFont="1" applyBorder="1" applyAlignment="1">
      <alignment vertical="center"/>
    </xf>
    <xf numFmtId="164" fontId="14" fillId="0" borderId="6" xfId="0" applyNumberFormat="1" applyFont="1" applyBorder="1" applyAlignment="1">
      <alignment horizontal="center" vertical="center"/>
    </xf>
    <xf numFmtId="164" fontId="14" fillId="0" borderId="5" xfId="0" applyNumberFormat="1" applyFont="1" applyFill="1" applyBorder="1" applyAlignment="1">
      <alignment horizontal="center" vertical="center"/>
    </xf>
    <xf numFmtId="1" fontId="1" fillId="0" borderId="4" xfId="0" applyNumberFormat="1" applyFont="1" applyBorder="1" applyAlignment="1">
      <alignment vertical="center"/>
    </xf>
    <xf numFmtId="164" fontId="1" fillId="0" borderId="4" xfId="0" applyNumberFormat="1" applyFont="1" applyBorder="1" applyAlignment="1">
      <alignment horizontal="center" vertical="center"/>
    </xf>
    <xf numFmtId="1" fontId="1" fillId="2" borderId="1" xfId="0" applyNumberFormat="1" applyFont="1" applyFill="1" applyBorder="1" applyAlignment="1">
      <alignment vertical="center"/>
    </xf>
    <xf numFmtId="49" fontId="14" fillId="0" borderId="1" xfId="0" applyNumberFormat="1" applyFont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Fill="1" applyBorder="1"/>
    <xf numFmtId="49" fontId="14" fillId="0" borderId="0" xfId="0" applyNumberFormat="1" applyFont="1" applyFill="1" applyBorder="1" applyAlignment="1">
      <alignment horizontal="center" vertical="center" wrapText="1"/>
    </xf>
    <xf numFmtId="165" fontId="14" fillId="0" borderId="0" xfId="0" applyNumberFormat="1" applyFont="1" applyFill="1" applyBorder="1" applyAlignment="1">
      <alignment horizontal="center" vertical="center"/>
    </xf>
    <xf numFmtId="164" fontId="14" fillId="0" borderId="0" xfId="0" applyNumberFormat="1" applyFont="1" applyFill="1" applyBorder="1"/>
    <xf numFmtId="165" fontId="1" fillId="0" borderId="1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center" vertical="center"/>
    </xf>
    <xf numFmtId="165" fontId="16" fillId="0" borderId="1" xfId="0" applyNumberFormat="1" applyFont="1" applyFill="1" applyBorder="1" applyAlignment="1">
      <alignment horizontal="center" vertical="center"/>
    </xf>
    <xf numFmtId="165" fontId="17" fillId="0" borderId="1" xfId="0" applyNumberFormat="1" applyFont="1" applyBorder="1" applyAlignment="1">
      <alignment horizontal="center" vertical="center"/>
    </xf>
    <xf numFmtId="165" fontId="17" fillId="3" borderId="1" xfId="0" applyNumberFormat="1" applyFont="1" applyFill="1" applyBorder="1" applyAlignment="1">
      <alignment horizontal="center" vertical="center"/>
    </xf>
    <xf numFmtId="0" fontId="12" fillId="0" borderId="0" xfId="2"/>
    <xf numFmtId="165" fontId="16" fillId="2" borderId="1" xfId="0" applyNumberFormat="1" applyFont="1" applyFill="1" applyBorder="1" applyAlignment="1">
      <alignment horizontal="center" vertical="center"/>
    </xf>
    <xf numFmtId="165" fontId="16" fillId="4" borderId="1" xfId="0" applyNumberFormat="1" applyFont="1" applyFill="1" applyBorder="1" applyAlignment="1">
      <alignment horizontal="center" vertical="center"/>
    </xf>
    <xf numFmtId="164" fontId="16" fillId="0" borderId="1" xfId="0" applyNumberFormat="1" applyFont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65" fontId="3" fillId="0" borderId="0" xfId="0" applyNumberFormat="1" applyFont="1" applyFill="1" applyBorder="1" applyAlignment="1">
      <alignment horizontal="center" vertical="center"/>
    </xf>
    <xf numFmtId="165" fontId="1" fillId="0" borderId="3" xfId="0" applyNumberFormat="1" applyFont="1" applyFill="1" applyBorder="1" applyAlignment="1">
      <alignment horizontal="center" vertical="center"/>
    </xf>
    <xf numFmtId="165" fontId="1" fillId="0" borderId="4" xfId="0" applyNumberFormat="1" applyFont="1" applyFill="1" applyBorder="1" applyAlignment="1">
      <alignment horizontal="center" vertical="center"/>
    </xf>
    <xf numFmtId="165" fontId="1" fillId="5" borderId="1" xfId="0" applyNumberFormat="1" applyFont="1" applyFill="1" applyBorder="1" applyAlignment="1">
      <alignment horizontal="center" vertical="center"/>
    </xf>
    <xf numFmtId="165" fontId="18" fillId="0" borderId="1" xfId="0" applyNumberFormat="1" applyFont="1" applyFill="1" applyBorder="1" applyAlignment="1">
      <alignment horizontal="center" vertical="center"/>
    </xf>
    <xf numFmtId="165" fontId="14" fillId="0" borderId="7" xfId="0" applyNumberFormat="1" applyFont="1" applyFill="1" applyBorder="1" applyAlignment="1">
      <alignment horizontal="center" vertical="center"/>
    </xf>
    <xf numFmtId="165" fontId="14" fillId="0" borderId="5" xfId="0" applyNumberFormat="1" applyFont="1" applyFill="1" applyBorder="1" applyAlignment="1">
      <alignment horizontal="center" vertical="center"/>
    </xf>
    <xf numFmtId="165" fontId="14" fillId="0" borderId="1" xfId="0" applyNumberFormat="1" applyFont="1" applyFill="1" applyBorder="1" applyAlignment="1">
      <alignment horizontal="center" vertical="center" wrapText="1"/>
    </xf>
    <xf numFmtId="165" fontId="14" fillId="0" borderId="3" xfId="0" applyNumberFormat="1" applyFont="1" applyFill="1" applyBorder="1" applyAlignment="1">
      <alignment horizontal="center" vertical="center"/>
    </xf>
    <xf numFmtId="165" fontId="14" fillId="0" borderId="6" xfId="0" applyNumberFormat="1" applyFont="1" applyFill="1" applyBorder="1" applyAlignment="1">
      <alignment horizontal="center" vertical="center"/>
    </xf>
    <xf numFmtId="0" fontId="13" fillId="0" borderId="0" xfId="0" applyFont="1"/>
    <xf numFmtId="165" fontId="1" fillId="0" borderId="0" xfId="0" applyNumberFormat="1" applyFont="1" applyFill="1" applyBorder="1" applyAlignment="1">
      <alignment horizontal="right" vertical="center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Fill="1" applyBorder="1" applyAlignment="1">
      <alignment horizontal="left" vertical="center" wrapText="1"/>
    </xf>
    <xf numFmtId="165" fontId="3" fillId="0" borderId="0" xfId="0" applyNumberFormat="1" applyFont="1" applyFill="1" applyBorder="1" applyAlignment="1">
      <alignment horizontal="center" vertical="center"/>
    </xf>
  </cellXfs>
  <cellStyles count="3">
    <cellStyle name="Normal" xfId="1"/>
    <cellStyle name="Обычный" xfId="0" builtinId="0"/>
    <cellStyle name="Обычный 2" xfId="2"/>
  </cellStyles>
  <dxfs count="0"/>
  <tableStyles count="0" defaultTableStyle="TableStyleMedium9" defaultPivotStyle="PivotStyleLight16"/>
  <colors>
    <mruColors>
      <color rgb="FFA1EDA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AA166"/>
  <sheetViews>
    <sheetView tabSelected="1" view="pageBreakPreview" zoomScale="90" zoomScaleSheetLayoutView="90" workbookViewId="0">
      <selection activeCell="AC103" sqref="AC103"/>
    </sheetView>
  </sheetViews>
  <sheetFormatPr defaultRowHeight="12.75"/>
  <cols>
    <col min="1" max="1" width="73" style="17" customWidth="1"/>
    <col min="2" max="2" width="23.7109375" style="18" customWidth="1"/>
    <col min="3" max="3" width="24.42578125" style="12" customWidth="1"/>
    <col min="4" max="4" width="22.7109375" style="12" customWidth="1"/>
    <col min="5" max="5" width="18.5703125" style="4" hidden="1" customWidth="1"/>
    <col min="6" max="6" width="21.5703125" style="4" hidden="1" customWidth="1"/>
    <col min="7" max="7" width="13.5703125" style="4" hidden="1" customWidth="1"/>
    <col min="8" max="9" width="9.28515625" style="4" hidden="1" customWidth="1"/>
    <col min="10" max="10" width="9.140625" style="4" hidden="1" customWidth="1"/>
    <col min="11" max="11" width="14.85546875" style="4" hidden="1" customWidth="1"/>
    <col min="12" max="12" width="13.5703125" style="4" hidden="1" customWidth="1"/>
    <col min="13" max="13" width="11" style="4" hidden="1" customWidth="1"/>
    <col min="14" max="22" width="9.140625" style="4" hidden="1" customWidth="1"/>
    <col min="23" max="35" width="9.140625" style="4" customWidth="1"/>
    <col min="36" max="16384" width="9.140625" style="4"/>
  </cols>
  <sheetData>
    <row r="1" spans="1:27" ht="18.75" customHeight="1">
      <c r="A1" s="90" t="s">
        <v>58</v>
      </c>
      <c r="B1" s="90"/>
      <c r="C1" s="90"/>
      <c r="D1" s="90"/>
    </row>
    <row r="2" spans="1:27" ht="12.75" customHeight="1">
      <c r="A2" s="24"/>
      <c r="B2" s="25"/>
      <c r="C2" s="25"/>
      <c r="D2" s="9" t="s">
        <v>41</v>
      </c>
    </row>
    <row r="3" spans="1:27" ht="42" customHeight="1">
      <c r="A3" s="26" t="s">
        <v>0</v>
      </c>
      <c r="B3" s="27" t="s">
        <v>55</v>
      </c>
      <c r="C3" s="27" t="s">
        <v>59</v>
      </c>
      <c r="D3" s="27" t="s">
        <v>1</v>
      </c>
      <c r="L3" s="14"/>
    </row>
    <row r="4" spans="1:27" ht="18.75">
      <c r="A4" s="28" t="s">
        <v>2</v>
      </c>
      <c r="B4" s="67">
        <f>10088937.4-B5</f>
        <v>3327333.8</v>
      </c>
      <c r="C4" s="67">
        <f>3413273.8-C5</f>
        <v>1048796.8999999994</v>
      </c>
      <c r="D4" s="29">
        <f t="shared" ref="D4:D14" si="0">C4/B4*100</f>
        <v>31.520639738639971</v>
      </c>
      <c r="H4" s="12"/>
      <c r="I4" s="12"/>
    </row>
    <row r="5" spans="1:27" ht="18.75">
      <c r="A5" s="28" t="s">
        <v>50</v>
      </c>
      <c r="B5" s="67">
        <f>SUM(B6:B12)</f>
        <v>6761603.6000000006</v>
      </c>
      <c r="C5" s="67">
        <f>SUM(C6:C12)</f>
        <v>2364476.9000000004</v>
      </c>
      <c r="D5" s="29">
        <f>C5/B5*100</f>
        <v>34.969173584798732</v>
      </c>
      <c r="H5" s="12"/>
      <c r="I5" s="12"/>
    </row>
    <row r="6" spans="1:27" ht="18.75">
      <c r="A6" s="31" t="s">
        <v>3</v>
      </c>
      <c r="B6" s="32">
        <v>4698526.9000000004</v>
      </c>
      <c r="C6" s="32">
        <v>2105144.2000000002</v>
      </c>
      <c r="D6" s="30">
        <f t="shared" si="0"/>
        <v>44.804344953308664</v>
      </c>
      <c r="E6" s="1"/>
      <c r="H6" s="12"/>
      <c r="I6" s="12"/>
      <c r="AA6" s="72"/>
    </row>
    <row r="7" spans="1:27" ht="18.75">
      <c r="A7" s="31" t="s">
        <v>4</v>
      </c>
      <c r="B7" s="32">
        <v>1890231</v>
      </c>
      <c r="C7" s="32">
        <v>127946.2</v>
      </c>
      <c r="D7" s="30">
        <f>C7/B7*100</f>
        <v>6.7688129122842655</v>
      </c>
      <c r="H7" s="12"/>
      <c r="I7" s="12"/>
      <c r="AA7" s="72"/>
    </row>
    <row r="8" spans="1:27" ht="18.75">
      <c r="A8" s="31" t="s">
        <v>20</v>
      </c>
      <c r="B8" s="32">
        <v>137206.20000000001</v>
      </c>
      <c r="C8" s="32">
        <v>96365.5</v>
      </c>
      <c r="D8" s="30">
        <f t="shared" si="0"/>
        <v>70.234071055098084</v>
      </c>
      <c r="E8" s="14">
        <f>C4+C6+C7+C8+C9+C10+C12</f>
        <v>3413277.1999999997</v>
      </c>
      <c r="F8" s="14">
        <f>C13-E8</f>
        <v>-3.3999999999068677</v>
      </c>
      <c r="H8" s="12"/>
      <c r="I8" s="12"/>
    </row>
    <row r="9" spans="1:27" ht="18.75">
      <c r="A9" s="33" t="s">
        <v>53</v>
      </c>
      <c r="B9" s="32">
        <v>37284.6</v>
      </c>
      <c r="C9" s="32">
        <v>37284.6</v>
      </c>
      <c r="D9" s="30">
        <f t="shared" si="0"/>
        <v>100</v>
      </c>
      <c r="H9" s="12"/>
      <c r="I9" s="12"/>
    </row>
    <row r="10" spans="1:27" ht="37.5">
      <c r="A10" s="31" t="s">
        <v>56</v>
      </c>
      <c r="B10" s="32">
        <v>400</v>
      </c>
      <c r="C10" s="32">
        <v>400</v>
      </c>
      <c r="D10" s="30"/>
      <c r="H10" s="12"/>
      <c r="I10" s="12"/>
    </row>
    <row r="11" spans="1:27" ht="112.5">
      <c r="A11" s="33" t="s">
        <v>60</v>
      </c>
      <c r="B11" s="32"/>
      <c r="C11" s="32">
        <v>-3.4</v>
      </c>
      <c r="D11" s="30"/>
      <c r="H11" s="12"/>
      <c r="I11" s="12"/>
    </row>
    <row r="12" spans="1:27" ht="61.5" customHeight="1">
      <c r="A12" s="31" t="s">
        <v>21</v>
      </c>
      <c r="B12" s="32">
        <v>-2045.1</v>
      </c>
      <c r="C12" s="32">
        <f>-2660-0.2</f>
        <v>-2660.2</v>
      </c>
      <c r="D12" s="30">
        <f t="shared" si="0"/>
        <v>130.07676886215833</v>
      </c>
      <c r="H12" s="12"/>
      <c r="I12" s="12"/>
    </row>
    <row r="13" spans="1:27" ht="24" customHeight="1">
      <c r="A13" s="34" t="s">
        <v>5</v>
      </c>
      <c r="B13" s="35">
        <f>SUM(B4:B5)</f>
        <v>10088937.4</v>
      </c>
      <c r="C13" s="35">
        <f>SUM(C4:C5)</f>
        <v>3413273.8</v>
      </c>
      <c r="D13" s="35">
        <f t="shared" si="0"/>
        <v>33.831846354800454</v>
      </c>
      <c r="E13" s="19"/>
      <c r="F13" s="19"/>
      <c r="H13" s="12"/>
      <c r="I13" s="12"/>
    </row>
    <row r="14" spans="1:27" ht="0.75" customHeight="1">
      <c r="A14" s="28"/>
      <c r="B14" s="73"/>
      <c r="C14" s="74"/>
      <c r="D14" s="35" t="e">
        <f t="shared" si="0"/>
        <v>#DIV/0!</v>
      </c>
      <c r="H14" s="12"/>
      <c r="I14" s="12"/>
    </row>
    <row r="15" spans="1:27" ht="12.75" customHeight="1">
      <c r="A15" s="28"/>
      <c r="B15" s="75"/>
      <c r="C15" s="76"/>
      <c r="D15" s="36"/>
      <c r="E15" s="15"/>
      <c r="F15" s="15"/>
      <c r="H15" s="12"/>
      <c r="I15" s="12"/>
    </row>
    <row r="16" spans="1:27" ht="18.75">
      <c r="A16" s="26" t="s">
        <v>6</v>
      </c>
      <c r="B16" s="37"/>
      <c r="C16" s="37"/>
      <c r="D16" s="37"/>
      <c r="H16" s="12"/>
      <c r="I16" s="12"/>
    </row>
    <row r="17" spans="1:12" ht="18.75">
      <c r="A17" s="38" t="s">
        <v>7</v>
      </c>
      <c r="B17" s="77">
        <v>650010</v>
      </c>
      <c r="C17" s="77">
        <v>270296.40000000002</v>
      </c>
      <c r="D17" s="36">
        <f t="shared" ref="D17:D22" si="1">C17/B17*100</f>
        <v>41.583421793510873</v>
      </c>
      <c r="F17" s="78"/>
      <c r="G17" s="78"/>
      <c r="H17" s="12"/>
      <c r="I17" s="12"/>
    </row>
    <row r="18" spans="1:12" ht="18.75">
      <c r="A18" s="39" t="s">
        <v>32</v>
      </c>
      <c r="B18" s="32">
        <f>B17-B20</f>
        <v>620014.69999999995</v>
      </c>
      <c r="C18" s="32">
        <f>C17-C20</f>
        <v>259843.60000000003</v>
      </c>
      <c r="D18" s="40">
        <f t="shared" si="1"/>
        <v>41.909264409376107</v>
      </c>
      <c r="F18" s="78"/>
      <c r="G18" s="78"/>
      <c r="H18" s="12"/>
      <c r="I18" s="12"/>
    </row>
    <row r="19" spans="1:12" ht="18.75">
      <c r="A19" s="41" t="s">
        <v>33</v>
      </c>
      <c r="B19" s="32">
        <v>6111.7</v>
      </c>
      <c r="C19" s="32">
        <v>0</v>
      </c>
      <c r="D19" s="40">
        <v>0</v>
      </c>
      <c r="E19" s="11" t="s">
        <v>42</v>
      </c>
      <c r="F19" s="92" t="s">
        <v>47</v>
      </c>
      <c r="G19" s="92"/>
      <c r="H19" s="12">
        <f t="shared" ref="H19" si="2">C19/B19*100</f>
        <v>0</v>
      </c>
      <c r="I19" s="12">
        <f t="shared" ref="I19" si="3">H19-D19</f>
        <v>0</v>
      </c>
      <c r="L19" s="23"/>
    </row>
    <row r="20" spans="1:12" ht="18.75">
      <c r="A20" s="39" t="s">
        <v>31</v>
      </c>
      <c r="B20" s="32">
        <v>29995.3</v>
      </c>
      <c r="C20" s="32">
        <v>10452.799999999999</v>
      </c>
      <c r="D20" s="40">
        <f t="shared" si="1"/>
        <v>34.848126206439005</v>
      </c>
      <c r="E20" s="4" t="s">
        <v>43</v>
      </c>
      <c r="F20" s="78"/>
      <c r="G20" s="78"/>
      <c r="H20" s="12"/>
      <c r="I20" s="12"/>
    </row>
    <row r="21" spans="1:12" ht="24.75" hidden="1" customHeight="1">
      <c r="A21" s="39" t="s">
        <v>34</v>
      </c>
      <c r="B21" s="32"/>
      <c r="C21" s="32">
        <v>0</v>
      </c>
      <c r="D21" s="40" t="e">
        <f t="shared" si="1"/>
        <v>#DIV/0!</v>
      </c>
      <c r="F21" s="78"/>
      <c r="G21" s="78"/>
      <c r="H21" s="12"/>
      <c r="I21" s="12"/>
    </row>
    <row r="22" spans="1:12" s="13" customFormat="1" ht="18.75">
      <c r="A22" s="42" t="s">
        <v>8</v>
      </c>
      <c r="B22" s="77">
        <v>257</v>
      </c>
      <c r="C22" s="77">
        <v>162.80000000000001</v>
      </c>
      <c r="D22" s="43">
        <f t="shared" si="1"/>
        <v>63.346303501945535</v>
      </c>
      <c r="E22" s="10"/>
      <c r="F22" s="78"/>
      <c r="G22" s="78"/>
      <c r="H22" s="12"/>
      <c r="I22" s="12"/>
    </row>
    <row r="23" spans="1:12" s="13" customFormat="1" ht="37.5">
      <c r="A23" s="42" t="s">
        <v>9</v>
      </c>
      <c r="B23" s="77">
        <v>101621.8</v>
      </c>
      <c r="C23" s="77">
        <v>62326.2</v>
      </c>
      <c r="D23" s="43">
        <f t="shared" ref="D23:D34" si="4">C23/B23*100</f>
        <v>61.33152532232257</v>
      </c>
      <c r="E23" s="10"/>
      <c r="F23" s="78"/>
      <c r="G23" s="78"/>
      <c r="H23" s="12"/>
      <c r="I23" s="12"/>
    </row>
    <row r="24" spans="1:12" ht="18.75">
      <c r="A24" s="39" t="s">
        <v>32</v>
      </c>
      <c r="B24" s="32">
        <f>B23-B25</f>
        <v>63270.600000000006</v>
      </c>
      <c r="C24" s="32">
        <f>C23-C25</f>
        <v>23976.199999999997</v>
      </c>
      <c r="D24" s="40">
        <f t="shared" si="4"/>
        <v>37.894693585962507</v>
      </c>
      <c r="F24" s="78"/>
      <c r="G24" s="78"/>
      <c r="H24" s="12"/>
      <c r="I24" s="12"/>
    </row>
    <row r="25" spans="1:12" ht="18.75">
      <c r="A25" s="39" t="s">
        <v>31</v>
      </c>
      <c r="B25" s="32">
        <v>38351.199999999997</v>
      </c>
      <c r="C25" s="32">
        <v>38350</v>
      </c>
      <c r="D25" s="40">
        <v>0</v>
      </c>
      <c r="F25" s="78"/>
      <c r="G25" s="78"/>
      <c r="H25" s="12"/>
      <c r="I25" s="12"/>
    </row>
    <row r="26" spans="1:12" ht="18.75">
      <c r="A26" s="38" t="s">
        <v>10</v>
      </c>
      <c r="B26" s="77">
        <v>1103756.6000000001</v>
      </c>
      <c r="C26" s="77">
        <v>130456.1</v>
      </c>
      <c r="D26" s="44">
        <f t="shared" si="4"/>
        <v>11.819281533627974</v>
      </c>
      <c r="E26" s="8"/>
      <c r="F26" s="78"/>
      <c r="G26" s="78"/>
      <c r="H26" s="12"/>
      <c r="I26" s="12"/>
    </row>
    <row r="27" spans="1:12" ht="22.5" customHeight="1">
      <c r="A27" s="39" t="s">
        <v>15</v>
      </c>
      <c r="B27" s="32">
        <f>B26-B28</f>
        <v>374529.80000000005</v>
      </c>
      <c r="C27" s="32">
        <f>C26-C28</f>
        <v>109733.1</v>
      </c>
      <c r="D27" s="40">
        <f t="shared" si="4"/>
        <v>29.298896910205809</v>
      </c>
      <c r="E27" s="8"/>
      <c r="F27" s="78"/>
      <c r="G27" s="78"/>
      <c r="H27" s="12"/>
      <c r="I27" s="12"/>
    </row>
    <row r="28" spans="1:12" ht="21" customHeight="1">
      <c r="A28" s="39" t="s">
        <v>31</v>
      </c>
      <c r="B28" s="32">
        <v>729226.8</v>
      </c>
      <c r="C28" s="32">
        <v>20723</v>
      </c>
      <c r="D28" s="40">
        <f t="shared" si="4"/>
        <v>2.841777071276042</v>
      </c>
      <c r="E28" s="8"/>
      <c r="F28" s="78"/>
      <c r="G28" s="78"/>
      <c r="H28" s="12"/>
      <c r="I28" s="12"/>
    </row>
    <row r="29" spans="1:12" ht="23.25" hidden="1" customHeight="1">
      <c r="A29" s="39" t="s">
        <v>34</v>
      </c>
      <c r="B29" s="32"/>
      <c r="C29" s="32">
        <v>0</v>
      </c>
      <c r="D29" s="30" t="e">
        <f t="shared" si="4"/>
        <v>#DIV/0!</v>
      </c>
      <c r="F29" s="2"/>
      <c r="G29" s="2"/>
      <c r="H29" s="12"/>
      <c r="I29" s="12"/>
    </row>
    <row r="30" spans="1:12" ht="20.25" customHeight="1">
      <c r="A30" s="45" t="s">
        <v>11</v>
      </c>
      <c r="B30" s="77">
        <v>1172430.3999999999</v>
      </c>
      <c r="C30" s="77">
        <v>182291.6</v>
      </c>
      <c r="D30" s="36">
        <f t="shared" si="4"/>
        <v>15.548180941060554</v>
      </c>
      <c r="E30" s="14"/>
      <c r="F30" s="78"/>
      <c r="G30" s="78"/>
      <c r="H30" s="12"/>
      <c r="I30" s="12"/>
    </row>
    <row r="31" spans="1:12" ht="18.75">
      <c r="A31" s="39" t="s">
        <v>32</v>
      </c>
      <c r="B31" s="32">
        <f>B30-B33</f>
        <v>436193.29999999993</v>
      </c>
      <c r="C31" s="32">
        <f>C30-C33</f>
        <v>157446.6</v>
      </c>
      <c r="D31" s="30">
        <f t="shared" si="4"/>
        <v>36.095602568861111</v>
      </c>
      <c r="F31" s="78"/>
      <c r="G31" s="78"/>
      <c r="H31" s="12"/>
      <c r="I31" s="12"/>
    </row>
    <row r="32" spans="1:12" ht="37.5">
      <c r="A32" s="46" t="s">
        <v>48</v>
      </c>
      <c r="B32" s="32">
        <v>129463</v>
      </c>
      <c r="C32" s="32">
        <v>39479.300000000003</v>
      </c>
      <c r="D32" s="30">
        <f>C32/B32*100</f>
        <v>30.494658705576111</v>
      </c>
      <c r="F32" s="78"/>
      <c r="G32" s="78"/>
      <c r="H32" s="12"/>
      <c r="I32" s="12"/>
      <c r="K32" s="15"/>
      <c r="L32" s="15"/>
    </row>
    <row r="33" spans="1:10" ht="18.75">
      <c r="A33" s="39" t="s">
        <v>31</v>
      </c>
      <c r="B33" s="83">
        <v>736237.1</v>
      </c>
      <c r="C33" s="32">
        <v>24845</v>
      </c>
      <c r="D33" s="30">
        <f>C33/B33*100</f>
        <v>3.3745922339420273</v>
      </c>
      <c r="F33" s="78"/>
      <c r="G33" s="78"/>
      <c r="H33" s="12"/>
      <c r="I33" s="12"/>
    </row>
    <row r="34" spans="1:10" ht="22.5" hidden="1" customHeight="1">
      <c r="A34" s="47" t="s">
        <v>34</v>
      </c>
      <c r="B34" s="83"/>
      <c r="C34" s="32">
        <v>0</v>
      </c>
      <c r="D34" s="40" t="e">
        <f t="shared" si="4"/>
        <v>#DIV/0!</v>
      </c>
      <c r="F34" s="2"/>
      <c r="G34" s="3"/>
      <c r="H34" s="12"/>
      <c r="I34" s="12"/>
    </row>
    <row r="35" spans="1:10" ht="21" customHeight="1">
      <c r="A35" s="38" t="s">
        <v>13</v>
      </c>
      <c r="B35" s="77">
        <v>323</v>
      </c>
      <c r="C35" s="77">
        <v>99.4</v>
      </c>
      <c r="D35" s="36">
        <f>C35/B35*100</f>
        <v>30.773993808049539</v>
      </c>
      <c r="F35" s="2"/>
      <c r="G35" s="3"/>
      <c r="H35" s="12"/>
      <c r="I35" s="12"/>
    </row>
    <row r="36" spans="1:10" ht="19.5" customHeight="1">
      <c r="A36" s="48" t="s">
        <v>14</v>
      </c>
      <c r="B36" s="77">
        <v>3878122</v>
      </c>
      <c r="C36" s="77">
        <v>1595522</v>
      </c>
      <c r="D36" s="29">
        <f t="shared" ref="D36:D48" si="5">C36/B36*100</f>
        <v>41.141614420588105</v>
      </c>
      <c r="F36" s="78"/>
      <c r="G36" s="78"/>
      <c r="H36" s="12"/>
      <c r="I36" s="12"/>
    </row>
    <row r="37" spans="1:10" ht="18.75">
      <c r="A37" s="39" t="s">
        <v>15</v>
      </c>
      <c r="B37" s="32">
        <f>B36-B38</f>
        <v>1125285.6000000001</v>
      </c>
      <c r="C37" s="32">
        <f>C36-C38</f>
        <v>488682</v>
      </c>
      <c r="D37" s="30">
        <f t="shared" si="5"/>
        <v>43.427375237006494</v>
      </c>
      <c r="F37" s="2"/>
      <c r="G37" s="3"/>
      <c r="H37" s="12"/>
      <c r="I37" s="12"/>
    </row>
    <row r="38" spans="1:10" ht="21.75" customHeight="1">
      <c r="A38" s="39" t="s">
        <v>31</v>
      </c>
      <c r="B38" s="32">
        <v>2752836.4</v>
      </c>
      <c r="C38" s="32">
        <v>1106840</v>
      </c>
      <c r="D38" s="30">
        <f t="shared" si="5"/>
        <v>40.207256777046396</v>
      </c>
      <c r="F38" s="2"/>
      <c r="G38" s="3"/>
      <c r="H38" s="12"/>
      <c r="I38" s="12"/>
    </row>
    <row r="39" spans="1:10" ht="21.75" hidden="1" customHeight="1">
      <c r="A39" s="39" t="s">
        <v>34</v>
      </c>
      <c r="B39" s="32"/>
      <c r="C39" s="32">
        <v>0</v>
      </c>
      <c r="D39" s="40" t="e">
        <f t="shared" si="5"/>
        <v>#DIV/0!</v>
      </c>
      <c r="F39" s="2"/>
      <c r="G39" s="3"/>
      <c r="H39" s="12"/>
      <c r="I39" s="12"/>
      <c r="J39" s="13"/>
    </row>
    <row r="40" spans="1:10" ht="18.75">
      <c r="A40" s="38" t="s">
        <v>22</v>
      </c>
      <c r="B40" s="77">
        <v>580674.1</v>
      </c>
      <c r="C40" s="77">
        <v>163912.29999999999</v>
      </c>
      <c r="D40" s="36">
        <f t="shared" si="5"/>
        <v>28.227933706703983</v>
      </c>
      <c r="F40" s="78"/>
      <c r="G40" s="78"/>
      <c r="H40" s="12"/>
      <c r="I40" s="12"/>
    </row>
    <row r="41" spans="1:10" ht="21" customHeight="1">
      <c r="A41" s="39" t="s">
        <v>15</v>
      </c>
      <c r="B41" s="32">
        <f>B40-B42</f>
        <v>401522.1</v>
      </c>
      <c r="C41" s="32">
        <f>C40-C42</f>
        <v>159007.09999999998</v>
      </c>
      <c r="D41" s="40">
        <f t="shared" si="5"/>
        <v>39.601082978994178</v>
      </c>
      <c r="F41" s="2"/>
      <c r="G41" s="3"/>
      <c r="H41" s="12"/>
      <c r="I41" s="12"/>
    </row>
    <row r="42" spans="1:10" ht="21" customHeight="1">
      <c r="A42" s="39" t="s">
        <v>31</v>
      </c>
      <c r="B42" s="32">
        <v>179152</v>
      </c>
      <c r="C42" s="32">
        <v>4905.2</v>
      </c>
      <c r="D42" s="40">
        <f t="shared" si="5"/>
        <v>2.738010181298562</v>
      </c>
      <c r="F42" s="2"/>
      <c r="G42" s="3"/>
      <c r="H42" s="12"/>
      <c r="I42" s="12"/>
    </row>
    <row r="43" spans="1:10" ht="21" hidden="1" customHeight="1">
      <c r="A43" s="39" t="s">
        <v>34</v>
      </c>
      <c r="B43" s="32"/>
      <c r="C43" s="86">
        <v>0</v>
      </c>
      <c r="D43" s="40" t="e">
        <f t="shared" si="5"/>
        <v>#DIV/0!</v>
      </c>
      <c r="F43" s="2"/>
      <c r="G43" s="3"/>
      <c r="H43" s="12"/>
      <c r="I43" s="12"/>
    </row>
    <row r="44" spans="1:10" ht="19.5" customHeight="1">
      <c r="A44" s="49" t="s">
        <v>23</v>
      </c>
      <c r="B44" s="79">
        <v>6871.1</v>
      </c>
      <c r="C44" s="79">
        <v>1241.2</v>
      </c>
      <c r="D44" s="50">
        <f t="shared" si="5"/>
        <v>18.064065433482266</v>
      </c>
      <c r="F44" s="78"/>
      <c r="G44" s="78"/>
      <c r="H44" s="12"/>
      <c r="I44" s="12"/>
    </row>
    <row r="45" spans="1:10" ht="18.75">
      <c r="A45" s="51" t="s">
        <v>15</v>
      </c>
      <c r="B45" s="84">
        <f>B44-B46</f>
        <v>6871.1</v>
      </c>
      <c r="C45" s="84">
        <f>C44-C46</f>
        <v>1241.2</v>
      </c>
      <c r="D45" s="52">
        <f t="shared" si="5"/>
        <v>18.064065433482266</v>
      </c>
      <c r="F45" s="2"/>
      <c r="G45" s="3"/>
      <c r="H45" s="12"/>
      <c r="I45" s="12"/>
    </row>
    <row r="46" spans="1:10" ht="21.75" customHeight="1">
      <c r="A46" s="39" t="s">
        <v>31</v>
      </c>
      <c r="B46" s="84">
        <v>0</v>
      </c>
      <c r="C46" s="84">
        <v>0</v>
      </c>
      <c r="D46" s="52"/>
      <c r="F46" s="2"/>
      <c r="G46" s="3"/>
      <c r="H46" s="12"/>
      <c r="I46" s="12"/>
    </row>
    <row r="47" spans="1:10" ht="0.75" customHeight="1">
      <c r="A47" s="53" t="s">
        <v>12</v>
      </c>
      <c r="B47" s="87"/>
      <c r="C47" s="87"/>
      <c r="D47" s="54" t="e">
        <f t="shared" si="5"/>
        <v>#DIV/0!</v>
      </c>
      <c r="F47" s="2"/>
      <c r="G47" s="3"/>
      <c r="H47" s="12"/>
      <c r="I47" s="12"/>
    </row>
    <row r="48" spans="1:10" s="13" customFormat="1" ht="15.75" hidden="1" customHeight="1">
      <c r="A48" s="47" t="s">
        <v>34</v>
      </c>
      <c r="B48" s="84"/>
      <c r="C48" s="84">
        <v>0</v>
      </c>
      <c r="D48" s="55" t="e">
        <f t="shared" si="5"/>
        <v>#DIV/0!</v>
      </c>
      <c r="F48" s="2"/>
      <c r="G48" s="2"/>
      <c r="H48" s="12"/>
      <c r="I48" s="12"/>
    </row>
    <row r="49" spans="1:23" ht="20.25" customHeight="1">
      <c r="A49" s="56" t="s">
        <v>16</v>
      </c>
      <c r="B49" s="80">
        <v>2342567</v>
      </c>
      <c r="C49" s="80">
        <v>1045708.1</v>
      </c>
      <c r="D49" s="57">
        <f t="shared" ref="D49:D60" si="6">C49/B49*100</f>
        <v>44.639410526998802</v>
      </c>
      <c r="F49" s="78"/>
      <c r="G49" s="78"/>
      <c r="H49" s="12"/>
      <c r="I49" s="12"/>
    </row>
    <row r="50" spans="1:23" ht="18.75">
      <c r="A50" s="39" t="s">
        <v>15</v>
      </c>
      <c r="B50" s="32">
        <f>B49-B51</f>
        <v>76997.200000000186</v>
      </c>
      <c r="C50" s="32">
        <f>C49-C51</f>
        <v>34589.599999999977</v>
      </c>
      <c r="D50" s="40">
        <f t="shared" si="6"/>
        <v>44.923192012176926</v>
      </c>
      <c r="F50" s="78"/>
      <c r="G50" s="78"/>
      <c r="H50" s="12"/>
      <c r="I50" s="12"/>
    </row>
    <row r="51" spans="1:23" ht="18.75">
      <c r="A51" s="39" t="s">
        <v>31</v>
      </c>
      <c r="B51" s="32">
        <v>2265569.7999999998</v>
      </c>
      <c r="C51" s="32">
        <v>1011118.5</v>
      </c>
      <c r="D51" s="40">
        <f t="shared" si="6"/>
        <v>44.62976598646398</v>
      </c>
      <c r="F51" s="78"/>
      <c r="G51" s="78"/>
      <c r="H51" s="12"/>
      <c r="I51" s="12"/>
    </row>
    <row r="52" spans="1:23" ht="18.75" hidden="1" customHeight="1">
      <c r="A52" s="39" t="s">
        <v>34</v>
      </c>
      <c r="B52" s="32"/>
      <c r="C52" s="32">
        <v>0</v>
      </c>
      <c r="D52" s="40" t="e">
        <f t="shared" si="6"/>
        <v>#DIV/0!</v>
      </c>
      <c r="F52" s="78"/>
      <c r="G52" s="78"/>
      <c r="H52" s="12"/>
      <c r="I52" s="12"/>
    </row>
    <row r="53" spans="1:23" ht="18.75" customHeight="1">
      <c r="A53" s="45" t="s">
        <v>24</v>
      </c>
      <c r="B53" s="77">
        <v>155907.70000000001</v>
      </c>
      <c r="C53" s="77">
        <v>54420.1</v>
      </c>
      <c r="D53" s="36">
        <f t="shared" si="6"/>
        <v>34.905331808499511</v>
      </c>
      <c r="F53" s="78"/>
      <c r="G53" s="78"/>
      <c r="H53" s="12"/>
      <c r="I53" s="12"/>
    </row>
    <row r="54" spans="1:23" ht="33.75" hidden="1" customHeight="1">
      <c r="A54" s="46" t="s">
        <v>25</v>
      </c>
      <c r="B54" s="85"/>
      <c r="C54" s="32"/>
      <c r="D54" s="36" t="e">
        <f t="shared" si="6"/>
        <v>#DIV/0!</v>
      </c>
      <c r="F54" s="78"/>
      <c r="G54" s="78"/>
      <c r="H54" s="12"/>
      <c r="I54" s="12"/>
    </row>
    <row r="55" spans="1:23" ht="0.75" hidden="1" customHeight="1">
      <c r="A55" s="46" t="s">
        <v>26</v>
      </c>
      <c r="B55" s="32"/>
      <c r="C55" s="32"/>
      <c r="D55" s="36" t="e">
        <f t="shared" si="6"/>
        <v>#DIV/0!</v>
      </c>
      <c r="F55" s="78"/>
      <c r="G55" s="78"/>
      <c r="H55" s="12"/>
      <c r="I55" s="12"/>
    </row>
    <row r="56" spans="1:23" ht="21.75" customHeight="1">
      <c r="A56" s="39" t="s">
        <v>15</v>
      </c>
      <c r="B56" s="32">
        <f>B53-B57</f>
        <v>153910.80000000002</v>
      </c>
      <c r="C56" s="32">
        <f>C53-C57</f>
        <v>54420.1</v>
      </c>
      <c r="D56" s="40">
        <f t="shared" si="6"/>
        <v>35.358207481216382</v>
      </c>
      <c r="F56" s="78"/>
      <c r="G56" s="78"/>
      <c r="H56" s="12"/>
      <c r="I56" s="12"/>
    </row>
    <row r="57" spans="1:23" ht="20.25" customHeight="1">
      <c r="A57" s="39" t="s">
        <v>31</v>
      </c>
      <c r="B57" s="32">
        <v>1996.9</v>
      </c>
      <c r="C57" s="32">
        <v>0</v>
      </c>
      <c r="D57" s="40"/>
      <c r="F57" s="78"/>
      <c r="G57" s="78"/>
      <c r="H57" s="12"/>
      <c r="I57" s="12"/>
    </row>
    <row r="58" spans="1:23" ht="20.25" hidden="1" customHeight="1">
      <c r="A58" s="39" t="s">
        <v>34</v>
      </c>
      <c r="B58" s="32"/>
      <c r="C58" s="32">
        <v>0</v>
      </c>
      <c r="D58" s="40">
        <v>0</v>
      </c>
      <c r="F58" s="78"/>
      <c r="G58" s="78"/>
      <c r="H58" s="12"/>
      <c r="I58" s="12"/>
    </row>
    <row r="59" spans="1:23" s="20" customFormat="1" ht="18.75">
      <c r="A59" s="45" t="s">
        <v>27</v>
      </c>
      <c r="B59" s="77">
        <v>1210</v>
      </c>
      <c r="C59" s="77">
        <v>359</v>
      </c>
      <c r="D59" s="36">
        <f t="shared" si="6"/>
        <v>29.669421487603305</v>
      </c>
      <c r="F59" s="21"/>
      <c r="G59" s="21"/>
      <c r="H59" s="22"/>
      <c r="I59" s="22"/>
    </row>
    <row r="60" spans="1:23" ht="40.5" customHeight="1">
      <c r="A60" s="38" t="s">
        <v>28</v>
      </c>
      <c r="B60" s="77">
        <v>147509.70000000001</v>
      </c>
      <c r="C60" s="77">
        <v>47876.2</v>
      </c>
      <c r="D60" s="36">
        <f t="shared" si="6"/>
        <v>32.456306263249125</v>
      </c>
      <c r="E60" s="14"/>
      <c r="F60" s="78"/>
      <c r="G60" s="78"/>
      <c r="H60" s="12"/>
      <c r="I60" s="12"/>
    </row>
    <row r="61" spans="1:23" ht="1.5" customHeight="1">
      <c r="A61" s="39"/>
      <c r="B61" s="70"/>
      <c r="C61" s="71"/>
      <c r="D61" s="40"/>
      <c r="F61" s="3"/>
      <c r="G61" s="3"/>
      <c r="H61" s="12"/>
      <c r="I61" s="12"/>
    </row>
    <row r="62" spans="1:23" ht="23.25" customHeight="1">
      <c r="A62" s="58" t="s">
        <v>17</v>
      </c>
      <c r="B62" s="35">
        <f>B17+B22+B23+B26+B30+B35+B36+B40+B44+B49+B53+B59+B60</f>
        <v>10141260.399999999</v>
      </c>
      <c r="C62" s="35">
        <f>C17+C22+C23+C26+C30+C35+C36+C40+C44+C49+C53+C59+C60</f>
        <v>3554671.4000000004</v>
      </c>
      <c r="D62" s="35">
        <f>C62/B62*100</f>
        <v>35.051574062726964</v>
      </c>
      <c r="E62" s="14"/>
      <c r="F62" s="68"/>
      <c r="G62" s="68"/>
      <c r="H62" s="16"/>
      <c r="I62" s="12"/>
    </row>
    <row r="63" spans="1:23" ht="11.25" customHeight="1">
      <c r="A63" s="59"/>
      <c r="B63" s="69"/>
      <c r="C63" s="69"/>
      <c r="D63" s="36"/>
    </row>
    <row r="64" spans="1:23" ht="18" customHeight="1">
      <c r="A64" s="26" t="s">
        <v>18</v>
      </c>
      <c r="B64" s="81">
        <v>-44921.599999999999</v>
      </c>
      <c r="C64" s="81">
        <f>C13-C62</f>
        <v>-141397.60000000056</v>
      </c>
      <c r="D64" s="37"/>
      <c r="E64" s="4" t="s">
        <v>44</v>
      </c>
      <c r="W64" s="14"/>
    </row>
    <row r="65" spans="1:13" ht="8.25" customHeight="1">
      <c r="A65" s="59"/>
      <c r="B65" s="77"/>
      <c r="C65" s="77"/>
      <c r="D65" s="36"/>
    </row>
    <row r="66" spans="1:13" ht="21.75" customHeight="1">
      <c r="A66" s="26" t="s">
        <v>19</v>
      </c>
      <c r="B66" s="35">
        <f>B67+B70+B77+B75</f>
        <v>44921.599999999999</v>
      </c>
      <c r="C66" s="35">
        <f>C67+C70+C77+C75</f>
        <v>141397.6</v>
      </c>
      <c r="D66" s="37"/>
      <c r="E66" s="14">
        <f>B64+B66</f>
        <v>0</v>
      </c>
      <c r="F66" s="14">
        <f>C64+C66</f>
        <v>-5.5297277867794037E-10</v>
      </c>
      <c r="L66" s="14">
        <f>B64+B66</f>
        <v>0</v>
      </c>
      <c r="M66" s="14">
        <f>C64+C66</f>
        <v>-5.5297277867794037E-10</v>
      </c>
    </row>
    <row r="67" spans="1:13" ht="21" customHeight="1">
      <c r="A67" s="60" t="s">
        <v>35</v>
      </c>
      <c r="B67" s="32">
        <f>B68-B69</f>
        <v>0</v>
      </c>
      <c r="C67" s="32">
        <f>C68-C69</f>
        <v>0</v>
      </c>
      <c r="D67" s="29"/>
    </row>
    <row r="68" spans="1:13" ht="18.75">
      <c r="A68" s="61" t="s">
        <v>36</v>
      </c>
      <c r="B68" s="82">
        <v>0</v>
      </c>
      <c r="C68" s="82">
        <v>0</v>
      </c>
      <c r="D68" s="29"/>
    </row>
    <row r="69" spans="1:13" ht="18.75" customHeight="1">
      <c r="A69" s="61" t="s">
        <v>37</v>
      </c>
      <c r="B69" s="82">
        <v>0</v>
      </c>
      <c r="C69" s="82">
        <v>0</v>
      </c>
      <c r="D69" s="29"/>
      <c r="E69" s="4" t="s">
        <v>45</v>
      </c>
    </row>
    <row r="70" spans="1:13" ht="18.75">
      <c r="A70" s="60" t="s">
        <v>38</v>
      </c>
      <c r="B70" s="32">
        <f>B73-B74</f>
        <v>0</v>
      </c>
      <c r="C70" s="32">
        <f>C73-C74</f>
        <v>0</v>
      </c>
      <c r="D70" s="29"/>
    </row>
    <row r="71" spans="1:13" ht="24.75" hidden="1" customHeight="1">
      <c r="A71" s="60" t="s">
        <v>30</v>
      </c>
      <c r="B71" s="32">
        <v>0</v>
      </c>
      <c r="C71" s="32">
        <v>0</v>
      </c>
      <c r="D71" s="29"/>
    </row>
    <row r="72" spans="1:13" ht="36.75" hidden="1" customHeight="1">
      <c r="A72" s="60" t="s">
        <v>29</v>
      </c>
      <c r="B72" s="32">
        <v>1709</v>
      </c>
      <c r="C72" s="32">
        <v>1709</v>
      </c>
      <c r="D72" s="29"/>
    </row>
    <row r="73" spans="1:13" ht="18.75">
      <c r="A73" s="61" t="s">
        <v>39</v>
      </c>
      <c r="B73" s="82">
        <v>1657000</v>
      </c>
      <c r="C73" s="82">
        <v>1090800</v>
      </c>
      <c r="D73" s="29"/>
      <c r="E73" s="14"/>
    </row>
    <row r="74" spans="1:13" ht="36.75" customHeight="1">
      <c r="A74" s="61" t="s">
        <v>40</v>
      </c>
      <c r="B74" s="82">
        <v>1657000</v>
      </c>
      <c r="C74" s="82">
        <v>1090800</v>
      </c>
      <c r="D74" s="29"/>
      <c r="E74" s="14"/>
    </row>
    <row r="75" spans="1:13" ht="56.25">
      <c r="A75" s="60" t="s">
        <v>57</v>
      </c>
      <c r="B75" s="82">
        <f>SUM(B76:B76)</f>
        <v>0</v>
      </c>
      <c r="C75" s="82">
        <v>184115.6</v>
      </c>
      <c r="D75" s="29"/>
      <c r="E75" s="14"/>
    </row>
    <row r="76" spans="1:13" ht="78.75">
      <c r="A76" s="62" t="s">
        <v>49</v>
      </c>
      <c r="B76" s="82">
        <v>0</v>
      </c>
      <c r="C76" s="82">
        <v>83852.5</v>
      </c>
      <c r="D76" s="29"/>
      <c r="E76" s="14"/>
    </row>
    <row r="77" spans="1:13" ht="20.25" customHeight="1">
      <c r="A77" s="60" t="s">
        <v>51</v>
      </c>
      <c r="B77" s="32">
        <v>44921.599999999999</v>
      </c>
      <c r="C77" s="32">
        <v>-42718</v>
      </c>
      <c r="D77" s="63"/>
      <c r="E77" s="4" t="s">
        <v>46</v>
      </c>
    </row>
    <row r="78" spans="1:13" ht="20.25" customHeight="1">
      <c r="A78" s="64"/>
      <c r="B78" s="65"/>
      <c r="C78" s="65"/>
      <c r="D78" s="66"/>
    </row>
    <row r="79" spans="1:13" ht="20.25" customHeight="1">
      <c r="A79" s="64"/>
      <c r="B79" s="65"/>
      <c r="C79" s="65"/>
      <c r="D79" s="66"/>
    </row>
    <row r="80" spans="1:13" s="11" customFormat="1" ht="46.5" customHeight="1">
      <c r="A80" s="91" t="s">
        <v>52</v>
      </c>
      <c r="B80" s="91"/>
      <c r="C80" s="88"/>
      <c r="D80" s="89" t="s">
        <v>54</v>
      </c>
    </row>
    <row r="81" spans="1:4" ht="14.25">
      <c r="A81" s="5"/>
      <c r="B81" s="6"/>
      <c r="C81" s="7"/>
      <c r="D81" s="7"/>
    </row>
    <row r="82" spans="1:4" ht="14.25">
      <c r="A82" s="5"/>
      <c r="B82" s="6"/>
      <c r="C82" s="7"/>
      <c r="D82" s="7"/>
    </row>
    <row r="83" spans="1:4" ht="14.25">
      <c r="A83" s="5"/>
      <c r="B83" s="6"/>
      <c r="C83" s="7"/>
      <c r="D83" s="7"/>
    </row>
    <row r="84" spans="1:4" ht="14.25">
      <c r="A84" s="5"/>
      <c r="B84" s="6"/>
      <c r="C84" s="7"/>
      <c r="D84" s="7"/>
    </row>
    <row r="85" spans="1:4" ht="14.25">
      <c r="A85" s="5"/>
      <c r="B85" s="6"/>
      <c r="C85" s="7"/>
      <c r="D85" s="7"/>
    </row>
    <row r="86" spans="1:4" ht="14.25">
      <c r="A86" s="5"/>
      <c r="B86" s="6"/>
      <c r="C86" s="7"/>
      <c r="D86" s="7"/>
    </row>
    <row r="87" spans="1:4" ht="14.25">
      <c r="A87" s="5"/>
      <c r="B87" s="6"/>
      <c r="C87" s="7"/>
      <c r="D87" s="7"/>
    </row>
    <row r="88" spans="1:4" ht="14.25">
      <c r="A88" s="5"/>
      <c r="B88" s="6"/>
      <c r="C88" s="7"/>
      <c r="D88" s="7"/>
    </row>
    <row r="89" spans="1:4" ht="14.25">
      <c r="A89" s="5"/>
      <c r="B89" s="6"/>
      <c r="C89" s="7"/>
      <c r="D89" s="7"/>
    </row>
    <row r="90" spans="1:4" ht="14.25">
      <c r="A90" s="5"/>
      <c r="B90" s="6"/>
      <c r="C90" s="7"/>
      <c r="D90" s="7"/>
    </row>
    <row r="91" spans="1:4" ht="14.25">
      <c r="A91" s="5"/>
      <c r="B91" s="6"/>
      <c r="C91" s="7"/>
      <c r="D91" s="7"/>
    </row>
    <row r="92" spans="1:4" ht="14.25">
      <c r="A92" s="5"/>
      <c r="B92" s="6"/>
      <c r="C92" s="7"/>
      <c r="D92" s="7"/>
    </row>
    <row r="93" spans="1:4" ht="14.25">
      <c r="A93" s="5"/>
      <c r="B93" s="6"/>
      <c r="C93" s="7"/>
      <c r="D93" s="7"/>
    </row>
    <row r="94" spans="1:4" ht="14.25">
      <c r="A94" s="5"/>
      <c r="B94" s="6"/>
      <c r="C94" s="7"/>
      <c r="D94" s="7"/>
    </row>
    <row r="95" spans="1:4" ht="14.25">
      <c r="A95" s="5"/>
      <c r="B95" s="6"/>
      <c r="C95" s="7"/>
      <c r="D95" s="7"/>
    </row>
    <row r="96" spans="1:4" ht="14.25">
      <c r="A96" s="5"/>
      <c r="B96" s="6"/>
      <c r="C96" s="7"/>
      <c r="D96" s="7"/>
    </row>
    <row r="97" spans="1:4" ht="14.25">
      <c r="A97" s="5"/>
      <c r="B97" s="6"/>
      <c r="C97" s="7"/>
      <c r="D97" s="7"/>
    </row>
    <row r="98" spans="1:4" ht="14.25">
      <c r="A98" s="5"/>
      <c r="B98" s="6"/>
      <c r="C98" s="7"/>
      <c r="D98" s="7"/>
    </row>
    <row r="99" spans="1:4" ht="14.25">
      <c r="A99" s="5"/>
      <c r="B99" s="6"/>
      <c r="C99" s="7"/>
      <c r="D99" s="7"/>
    </row>
    <row r="100" spans="1:4" ht="14.25">
      <c r="A100" s="5"/>
      <c r="B100" s="6"/>
      <c r="C100" s="7"/>
      <c r="D100" s="7"/>
    </row>
    <row r="101" spans="1:4" ht="14.25">
      <c r="A101" s="5"/>
      <c r="B101" s="6"/>
      <c r="C101" s="7"/>
      <c r="D101" s="7"/>
    </row>
    <row r="102" spans="1:4" ht="14.25">
      <c r="A102" s="5"/>
      <c r="B102" s="6"/>
      <c r="C102" s="7"/>
      <c r="D102" s="7"/>
    </row>
    <row r="103" spans="1:4" ht="14.25">
      <c r="A103" s="5"/>
      <c r="B103" s="6"/>
      <c r="C103" s="7"/>
      <c r="D103" s="7"/>
    </row>
    <row r="104" spans="1:4" ht="14.25">
      <c r="A104" s="5"/>
      <c r="B104" s="6"/>
      <c r="C104" s="7"/>
      <c r="D104" s="7"/>
    </row>
    <row r="105" spans="1:4" ht="14.25">
      <c r="A105" s="5"/>
      <c r="B105" s="6"/>
      <c r="C105" s="7"/>
      <c r="D105" s="7"/>
    </row>
    <row r="106" spans="1:4" ht="14.25">
      <c r="A106" s="5"/>
      <c r="B106" s="6"/>
      <c r="C106" s="7"/>
      <c r="D106" s="7"/>
    </row>
    <row r="107" spans="1:4" ht="14.25">
      <c r="A107" s="5"/>
      <c r="B107" s="6"/>
      <c r="C107" s="7"/>
      <c r="D107" s="7"/>
    </row>
    <row r="108" spans="1:4" ht="14.25">
      <c r="A108" s="5"/>
      <c r="B108" s="6"/>
      <c r="C108" s="7"/>
      <c r="D108" s="7"/>
    </row>
    <row r="109" spans="1:4" ht="14.25">
      <c r="A109" s="5"/>
      <c r="B109" s="6"/>
      <c r="C109" s="7"/>
      <c r="D109" s="7"/>
    </row>
    <row r="110" spans="1:4" ht="14.25">
      <c r="A110" s="5"/>
      <c r="B110" s="6"/>
      <c r="C110" s="7"/>
      <c r="D110" s="7"/>
    </row>
    <row r="111" spans="1:4" ht="14.25">
      <c r="A111" s="5"/>
      <c r="B111" s="6"/>
      <c r="C111" s="7"/>
      <c r="D111" s="7"/>
    </row>
    <row r="112" spans="1:4" ht="14.25">
      <c r="A112" s="5"/>
      <c r="B112" s="6"/>
      <c r="C112" s="7"/>
      <c r="D112" s="7"/>
    </row>
    <row r="113" spans="1:4" ht="14.25">
      <c r="A113" s="5"/>
      <c r="B113" s="6"/>
      <c r="C113" s="7"/>
      <c r="D113" s="7"/>
    </row>
    <row r="114" spans="1:4" ht="14.25">
      <c r="A114" s="5"/>
      <c r="B114" s="6"/>
      <c r="C114" s="7"/>
      <c r="D114" s="7"/>
    </row>
    <row r="115" spans="1:4" ht="14.25">
      <c r="A115" s="5"/>
      <c r="B115" s="6"/>
      <c r="C115" s="7"/>
      <c r="D115" s="7"/>
    </row>
    <row r="116" spans="1:4" ht="14.25">
      <c r="A116" s="5"/>
      <c r="B116" s="6"/>
      <c r="C116" s="7"/>
      <c r="D116" s="7"/>
    </row>
    <row r="117" spans="1:4" ht="14.25">
      <c r="A117" s="5"/>
      <c r="B117" s="6"/>
      <c r="C117" s="7"/>
      <c r="D117" s="7"/>
    </row>
    <row r="118" spans="1:4" ht="14.25">
      <c r="A118" s="5"/>
      <c r="B118" s="6"/>
      <c r="C118" s="7"/>
      <c r="D118" s="7"/>
    </row>
    <row r="119" spans="1:4" ht="14.25">
      <c r="A119" s="5"/>
      <c r="B119" s="6"/>
      <c r="C119" s="7"/>
      <c r="D119" s="7"/>
    </row>
    <row r="120" spans="1:4" ht="14.25">
      <c r="A120" s="5"/>
      <c r="B120" s="6"/>
      <c r="C120" s="7"/>
      <c r="D120" s="7"/>
    </row>
    <row r="121" spans="1:4" ht="14.25">
      <c r="A121" s="5"/>
      <c r="B121" s="6"/>
      <c r="C121" s="7"/>
      <c r="D121" s="7"/>
    </row>
    <row r="122" spans="1:4" ht="14.25">
      <c r="A122" s="5"/>
      <c r="B122" s="6"/>
      <c r="C122" s="7"/>
      <c r="D122" s="7"/>
    </row>
    <row r="123" spans="1:4" ht="14.25">
      <c r="A123" s="5"/>
      <c r="B123" s="6"/>
      <c r="C123" s="7"/>
      <c r="D123" s="7"/>
    </row>
    <row r="124" spans="1:4" ht="14.25">
      <c r="A124" s="5"/>
      <c r="B124" s="6"/>
      <c r="C124" s="7"/>
      <c r="D124" s="7"/>
    </row>
    <row r="125" spans="1:4" ht="14.25">
      <c r="A125" s="5"/>
      <c r="B125" s="6"/>
      <c r="C125" s="7"/>
      <c r="D125" s="7"/>
    </row>
    <row r="126" spans="1:4" ht="14.25">
      <c r="A126" s="5"/>
      <c r="B126" s="6"/>
      <c r="C126" s="7"/>
      <c r="D126" s="7"/>
    </row>
    <row r="127" spans="1:4" ht="14.25">
      <c r="A127" s="5"/>
      <c r="B127" s="6"/>
      <c r="C127" s="7"/>
      <c r="D127" s="7"/>
    </row>
    <row r="128" spans="1:4" ht="14.25">
      <c r="A128" s="5"/>
      <c r="B128" s="6"/>
      <c r="C128" s="7"/>
      <c r="D128" s="7"/>
    </row>
    <row r="129" spans="1:4" ht="14.25">
      <c r="A129" s="5"/>
      <c r="B129" s="6"/>
      <c r="C129" s="7"/>
      <c r="D129" s="7"/>
    </row>
    <row r="130" spans="1:4" ht="14.25">
      <c r="A130" s="5"/>
      <c r="B130" s="6"/>
      <c r="C130" s="7"/>
      <c r="D130" s="7"/>
    </row>
    <row r="131" spans="1:4" ht="14.25">
      <c r="A131" s="5"/>
      <c r="B131" s="6"/>
      <c r="C131" s="7"/>
      <c r="D131" s="7"/>
    </row>
    <row r="132" spans="1:4" ht="14.25">
      <c r="A132" s="5"/>
      <c r="B132" s="6"/>
      <c r="C132" s="7"/>
      <c r="D132" s="7"/>
    </row>
    <row r="133" spans="1:4" ht="14.25">
      <c r="A133" s="5"/>
      <c r="B133" s="6"/>
      <c r="C133" s="7"/>
      <c r="D133" s="7"/>
    </row>
    <row r="134" spans="1:4" ht="14.25">
      <c r="A134" s="5"/>
      <c r="B134" s="6"/>
      <c r="C134" s="7"/>
      <c r="D134" s="7"/>
    </row>
    <row r="135" spans="1:4" ht="14.25">
      <c r="A135" s="5"/>
      <c r="B135" s="6"/>
      <c r="C135" s="7"/>
      <c r="D135" s="7"/>
    </row>
    <row r="136" spans="1:4" ht="14.25">
      <c r="A136" s="5"/>
      <c r="B136" s="6"/>
      <c r="C136" s="7"/>
      <c r="D136" s="7"/>
    </row>
    <row r="137" spans="1:4" ht="14.25">
      <c r="A137" s="5"/>
      <c r="B137" s="6"/>
      <c r="C137" s="7"/>
      <c r="D137" s="7"/>
    </row>
    <row r="138" spans="1:4" ht="14.25">
      <c r="A138" s="5"/>
      <c r="B138" s="6"/>
      <c r="C138" s="7"/>
      <c r="D138" s="7"/>
    </row>
    <row r="139" spans="1:4" ht="14.25">
      <c r="A139" s="5"/>
      <c r="B139" s="6"/>
      <c r="C139" s="7"/>
      <c r="D139" s="7"/>
    </row>
    <row r="140" spans="1:4" ht="14.25">
      <c r="A140" s="5"/>
      <c r="B140" s="6"/>
      <c r="C140" s="7"/>
      <c r="D140" s="7"/>
    </row>
    <row r="141" spans="1:4" ht="14.25">
      <c r="A141" s="5"/>
      <c r="B141" s="6"/>
      <c r="C141" s="7"/>
      <c r="D141" s="7"/>
    </row>
    <row r="142" spans="1:4" ht="14.25">
      <c r="A142" s="5"/>
      <c r="B142" s="6"/>
      <c r="C142" s="7"/>
      <c r="D142" s="7"/>
    </row>
    <row r="143" spans="1:4" ht="14.25">
      <c r="A143" s="5"/>
      <c r="B143" s="6"/>
      <c r="C143" s="7"/>
      <c r="D143" s="7"/>
    </row>
    <row r="144" spans="1:4" ht="14.25">
      <c r="A144" s="5"/>
      <c r="B144" s="6"/>
      <c r="C144" s="7"/>
      <c r="D144" s="7"/>
    </row>
    <row r="145" spans="1:4" ht="14.25">
      <c r="A145" s="5"/>
      <c r="B145" s="6"/>
      <c r="C145" s="7"/>
      <c r="D145" s="7"/>
    </row>
    <row r="146" spans="1:4" ht="14.25">
      <c r="A146" s="5"/>
      <c r="B146" s="6"/>
      <c r="C146" s="7"/>
      <c r="D146" s="7"/>
    </row>
    <row r="147" spans="1:4" ht="14.25">
      <c r="A147" s="5"/>
      <c r="B147" s="6"/>
      <c r="C147" s="7"/>
      <c r="D147" s="7"/>
    </row>
    <row r="148" spans="1:4" ht="14.25">
      <c r="A148" s="5"/>
      <c r="B148" s="6"/>
      <c r="C148" s="7"/>
      <c r="D148" s="7"/>
    </row>
    <row r="149" spans="1:4" ht="14.25">
      <c r="A149" s="5"/>
      <c r="B149" s="6"/>
      <c r="C149" s="7"/>
      <c r="D149" s="7"/>
    </row>
    <row r="150" spans="1:4" ht="14.25">
      <c r="A150" s="5"/>
      <c r="B150" s="6"/>
      <c r="C150" s="7"/>
      <c r="D150" s="7"/>
    </row>
    <row r="151" spans="1:4" ht="14.25">
      <c r="A151" s="5"/>
      <c r="B151" s="6"/>
      <c r="C151" s="7"/>
      <c r="D151" s="7"/>
    </row>
    <row r="152" spans="1:4" ht="14.25">
      <c r="A152" s="5"/>
      <c r="B152" s="6"/>
      <c r="C152" s="7"/>
      <c r="D152" s="7"/>
    </row>
    <row r="153" spans="1:4" ht="14.25">
      <c r="A153" s="5"/>
      <c r="B153" s="6"/>
      <c r="C153" s="7"/>
      <c r="D153" s="7"/>
    </row>
    <row r="154" spans="1:4" ht="14.25">
      <c r="A154" s="5"/>
      <c r="B154" s="6"/>
      <c r="C154" s="7"/>
      <c r="D154" s="7"/>
    </row>
    <row r="155" spans="1:4" ht="14.25">
      <c r="A155" s="5"/>
      <c r="B155" s="6"/>
      <c r="C155" s="7"/>
      <c r="D155" s="7"/>
    </row>
    <row r="156" spans="1:4" ht="14.25">
      <c r="A156" s="5"/>
      <c r="B156" s="6"/>
      <c r="C156" s="7"/>
      <c r="D156" s="7"/>
    </row>
    <row r="157" spans="1:4" ht="14.25">
      <c r="A157" s="5"/>
      <c r="B157" s="6"/>
      <c r="C157" s="7"/>
      <c r="D157" s="7"/>
    </row>
    <row r="158" spans="1:4" ht="14.25">
      <c r="A158" s="5"/>
      <c r="B158" s="6"/>
      <c r="C158" s="7"/>
      <c r="D158" s="7"/>
    </row>
    <row r="159" spans="1:4" ht="14.25">
      <c r="A159" s="5"/>
      <c r="B159" s="6"/>
      <c r="C159" s="7"/>
      <c r="D159" s="7"/>
    </row>
    <row r="160" spans="1:4" ht="14.25">
      <c r="A160" s="5"/>
      <c r="B160" s="6"/>
      <c r="C160" s="7"/>
      <c r="D160" s="7"/>
    </row>
    <row r="161" spans="1:4" ht="14.25">
      <c r="A161" s="5"/>
      <c r="B161" s="6"/>
      <c r="C161" s="7"/>
      <c r="D161" s="7"/>
    </row>
    <row r="162" spans="1:4" ht="14.25">
      <c r="A162" s="5"/>
      <c r="B162" s="6"/>
      <c r="C162" s="7"/>
      <c r="D162" s="7"/>
    </row>
    <row r="163" spans="1:4" ht="14.25">
      <c r="A163" s="5"/>
      <c r="B163" s="6"/>
      <c r="C163" s="7"/>
      <c r="D163" s="7"/>
    </row>
    <row r="164" spans="1:4" ht="14.25">
      <c r="A164" s="5"/>
      <c r="B164" s="6"/>
      <c r="C164" s="7"/>
      <c r="D164" s="7"/>
    </row>
    <row r="165" spans="1:4" ht="14.25">
      <c r="A165" s="5"/>
      <c r="B165" s="6"/>
      <c r="C165" s="7"/>
      <c r="D165" s="7"/>
    </row>
    <row r="166" spans="1:4" ht="14.25">
      <c r="A166" s="5"/>
      <c r="B166" s="6"/>
      <c r="C166" s="7"/>
      <c r="D166" s="7"/>
    </row>
  </sheetData>
  <mergeCells count="3">
    <mergeCell ref="A1:D1"/>
    <mergeCell ref="A80:B80"/>
    <mergeCell ref="F19:G19"/>
  </mergeCells>
  <printOptions horizontalCentered="1"/>
  <pageMargins left="0.43307086614173229" right="0.19685039370078741" top="0.43307086614173229" bottom="0.31496062992125984" header="0.51181102362204722" footer="0.23622047244094491"/>
  <pageSetup paperSize="9" scale="66" firstPageNumber="0" orientation="portrait" horizontalDpi="300" verticalDpi="300" r:id="rId1"/>
  <headerFooter alignWithMargins="0"/>
  <rowBreaks count="1" manualBreakCount="1">
    <brk id="64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</vt:lpstr>
      <vt:lpstr>Лист!Заголовки_для_печати</vt:lpstr>
      <vt:lpstr>Лист!Область_печати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Бурда Ирина Георгиевна</dc:creator>
  <cp:lastModifiedBy>Высочкина</cp:lastModifiedBy>
  <cp:lastPrinted>2023-07-18T14:12:10Z</cp:lastPrinted>
  <dcterms:created xsi:type="dcterms:W3CDTF">2009-06-17T07:34:38Z</dcterms:created>
  <dcterms:modified xsi:type="dcterms:W3CDTF">2023-07-18T14:12:17Z</dcterms:modified>
</cp:coreProperties>
</file>