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'1'!$A$1:$I$26</definedName>
  </definedNames>
  <calcPr calcId="152511" calcOnSave="0"/>
</workbook>
</file>

<file path=xl/calcChain.xml><?xml version="1.0" encoding="utf-8"?>
<calcChain xmlns="http://schemas.openxmlformats.org/spreadsheetml/2006/main">
  <c r="H16" i="2"/>
  <c r="I7"/>
  <c r="H7"/>
  <c r="H8"/>
  <c r="B9"/>
  <c r="B7" s="1"/>
  <c r="I16" l="1"/>
  <c r="I8"/>
  <c r="I10"/>
  <c r="I11"/>
  <c r="I12"/>
  <c r="I13"/>
  <c r="I9"/>
  <c r="H9"/>
  <c r="H10"/>
  <c r="H11"/>
  <c r="H12"/>
  <c r="H13"/>
  <c r="D15"/>
  <c r="E26"/>
  <c r="D13" l="1"/>
  <c r="G8" l="1"/>
  <c r="C22" l="1"/>
  <c r="C18" s="1"/>
  <c r="D22"/>
  <c r="D12"/>
  <c r="D10"/>
  <c r="D9" s="1"/>
  <c r="G13" l="1"/>
  <c r="G10"/>
  <c r="G12"/>
  <c r="G16"/>
  <c r="G11"/>
  <c r="F10"/>
  <c r="F11"/>
  <c r="F12"/>
  <c r="F13"/>
  <c r="F14"/>
  <c r="F15"/>
  <c r="F16"/>
  <c r="E9"/>
  <c r="E7" s="1"/>
  <c r="B22"/>
  <c r="E19"/>
  <c r="E18" s="1"/>
  <c r="D19"/>
  <c r="D18" s="1"/>
  <c r="B19"/>
  <c r="B6"/>
  <c r="G9" l="1"/>
  <c r="B18"/>
  <c r="E17"/>
  <c r="F9"/>
  <c r="F8" s="1"/>
  <c r="F7" s="1"/>
  <c r="D7"/>
  <c r="D17" l="1"/>
  <c r="G7"/>
  <c r="B17"/>
</calcChain>
</file>

<file path=xl/sharedStrings.xml><?xml version="1.0" encoding="utf-8"?>
<sst xmlns="http://schemas.openxmlformats.org/spreadsheetml/2006/main" count="40" uniqueCount="33">
  <si>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</si>
  <si>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</si>
  <si>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</si>
  <si>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</si>
  <si>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</si>
  <si>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</si>
  <si>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</si>
  <si>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</si>
  <si>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</si>
  <si>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</si>
  <si>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</si>
  <si>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</si>
  <si>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</si>
  <si>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</si>
  <si>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</si>
  <si>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</si>
  <si>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</si>
  <si>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</si>
  <si>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</si>
  <si>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</si>
  <si>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</si>
  <si>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</si>
  <si>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</si>
  <si>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</si>
  <si>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Отклонение</t>
  </si>
  <si>
    <t>% исполнения</t>
  </si>
  <si>
    <t>2025 год</t>
  </si>
  <si>
    <t>Факт на 01.02.2024</t>
  </si>
  <si>
    <t>Акции</t>
  </si>
  <si>
    <t>ИНФОРМАЦИЯ ОБ ИСПОЛНЕНИИ БЮДЖЕТА ГОРОДА ТАГАНРОГА НА 01.04.2025</t>
  </si>
  <si>
    <t>Факт на 01.04.2025</t>
  </si>
  <si>
    <t>Факт на 01.04.2025/
Факт на 01.04.2024</t>
  </si>
  <si>
    <t>Факт на 01.04.2024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</si>
</sst>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164" fontId="2" fillId="3" borderId="0" xfId="0" applyNumberFormat="1" applyFont="1" applyFill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10" fillId="0" borderId="0" xfId="0" applyNumberFormat="1" applyFont="1"/>
    <xf numFmtId="0" fontId="11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zoomScaleSheetLayoutView="100" workbookViewId="0">
      <selection activeCell="D25" sqref="D25"/>
    </sheetView>
  </sheetViews>
  <sheetFormatPr defaultColWidth="9" defaultRowHeight="15"/>
  <cols>
    <col min="1" max="1" width="57.42578125" style="1" customWidth="1"/>
    <col min="2" max="2" width="15.5703125" style="29" customWidth="1"/>
    <col min="3" max="3" width="15.5703125" style="1" hidden="1" customWidth="1"/>
    <col min="4" max="5" width="15.5703125" style="1" customWidth="1"/>
    <col min="6" max="6" width="19.5703125" style="1" hidden="1" customWidth="1"/>
    <col min="7" max="7" width="19.5703125" style="1" customWidth="1"/>
    <col min="8" max="9" width="19.42578125" style="1" customWidth="1"/>
    <col min="10" max="10" width="12.140625" style="1" bestFit="1" customWidth="1"/>
    <col min="11" max="11" width="14.7109375" style="1" bestFit="1" customWidth="1"/>
    <col min="12" max="12" width="9" style="1" bestFit="1" customWidth="1"/>
    <col min="13" max="16384" width="9" style="1"/>
  </cols>
  <sheetData>
    <row r="1" spans="1:12" ht="29.25" customHeight="1">
      <c r="H1" s="31" t="s">
        <v>0</v>
      </c>
      <c r="I1" s="31"/>
    </row>
    <row r="2" spans="1:12" ht="25.5" customHeight="1">
      <c r="A2" s="32" t="s">
        <v>29</v>
      </c>
      <c r="B2" s="32"/>
      <c r="C2" s="32"/>
      <c r="D2" s="32"/>
      <c r="E2" s="32"/>
      <c r="F2" s="32"/>
      <c r="G2" s="32"/>
      <c r="H2" s="32"/>
      <c r="I2" s="32"/>
    </row>
    <row r="3" spans="1:12" ht="18.75" customHeight="1">
      <c r="A3" s="2"/>
      <c r="B3" s="30"/>
      <c r="C3" s="2"/>
      <c r="H3" s="33" t="s">
        <v>1</v>
      </c>
      <c r="I3" s="34"/>
    </row>
    <row r="4" spans="1:12" ht="47.25" customHeight="1">
      <c r="A4" s="35" t="s">
        <v>2</v>
      </c>
      <c r="B4" s="37" t="s">
        <v>32</v>
      </c>
      <c r="C4" s="37" t="s">
        <v>27</v>
      </c>
      <c r="D4" s="41" t="s">
        <v>26</v>
      </c>
      <c r="E4" s="42"/>
      <c r="F4" s="42"/>
      <c r="G4" s="40"/>
      <c r="H4" s="39" t="s">
        <v>31</v>
      </c>
      <c r="I4" s="40"/>
    </row>
    <row r="5" spans="1:12" ht="47.25" customHeight="1">
      <c r="A5" s="36"/>
      <c r="B5" s="38"/>
      <c r="C5" s="38"/>
      <c r="D5" s="24" t="s">
        <v>3</v>
      </c>
      <c r="E5" s="24" t="s">
        <v>30</v>
      </c>
      <c r="F5" s="22" t="s">
        <v>24</v>
      </c>
      <c r="G5" s="22" t="s">
        <v>25</v>
      </c>
      <c r="H5" s="24" t="s">
        <v>4</v>
      </c>
      <c r="I5" s="24" t="s">
        <v>5</v>
      </c>
    </row>
    <row r="6" spans="1:12" s="3" customFormat="1" ht="19.5" customHeight="1">
      <c r="A6" s="4">
        <v>1</v>
      </c>
      <c r="B6" s="5">
        <f>A6+1</f>
        <v>2</v>
      </c>
      <c r="C6" s="5"/>
      <c r="D6" s="5">
        <v>3</v>
      </c>
      <c r="E6" s="5">
        <v>4</v>
      </c>
      <c r="F6" s="5">
        <v>5</v>
      </c>
      <c r="G6" s="5">
        <v>5</v>
      </c>
      <c r="H6" s="5">
        <v>6</v>
      </c>
      <c r="I6" s="5">
        <v>7</v>
      </c>
    </row>
    <row r="7" spans="1:12" ht="20.25">
      <c r="A7" s="6" t="s">
        <v>6</v>
      </c>
      <c r="B7" s="7">
        <f>B8+B9</f>
        <v>2015.1</v>
      </c>
      <c r="C7" s="7"/>
      <c r="D7" s="20">
        <f>D8+D9</f>
        <v>12302.3</v>
      </c>
      <c r="E7" s="7">
        <f>E8+E9</f>
        <v>2098.1000000000004</v>
      </c>
      <c r="F7" s="7">
        <f>F8+F9</f>
        <v>-19530.800000000003</v>
      </c>
      <c r="G7" s="7">
        <f>E7/D7%</f>
        <v>17.054534517935675</v>
      </c>
      <c r="H7" s="7">
        <f>E7-B7</f>
        <v>83.000000000000455</v>
      </c>
      <c r="I7" s="7">
        <f>E7/B7*100</f>
        <v>104.11890228772769</v>
      </c>
    </row>
    <row r="8" spans="1:12" ht="24" customHeight="1">
      <c r="A8" s="8" t="s">
        <v>7</v>
      </c>
      <c r="B8" s="9">
        <v>710.6</v>
      </c>
      <c r="C8" s="9"/>
      <c r="D8" s="9">
        <v>4429.3</v>
      </c>
      <c r="E8" s="9">
        <v>737.5</v>
      </c>
      <c r="F8" s="9">
        <f>SUM(F9:F14)</f>
        <v>-13018.400000000003</v>
      </c>
      <c r="G8" s="9">
        <f>E8/D8%</f>
        <v>16.650486532860722</v>
      </c>
      <c r="H8" s="21">
        <f>E8-B8</f>
        <v>26.899999999999977</v>
      </c>
      <c r="I8" s="21">
        <f>E8/B8*100</f>
        <v>103.78553335209682</v>
      </c>
      <c r="J8" s="25"/>
      <c r="K8" s="25"/>
    </row>
    <row r="9" spans="1:12" ht="20.25">
      <c r="A9" s="8" t="s">
        <v>8</v>
      </c>
      <c r="B9" s="9">
        <f>SUM(B10:B15)</f>
        <v>1304.5</v>
      </c>
      <c r="C9" s="9"/>
      <c r="D9" s="9">
        <f>SUM(D10:D15)</f>
        <v>7873</v>
      </c>
      <c r="E9" s="9">
        <f>SUM(E10:E15)</f>
        <v>1360.6000000000001</v>
      </c>
      <c r="F9" s="9">
        <f>SUM(F10:F15)</f>
        <v>-6512.4000000000005</v>
      </c>
      <c r="G9" s="9">
        <f t="shared" ref="G9:G13" si="0">E9/D9%</f>
        <v>17.281849358567257</v>
      </c>
      <c r="H9" s="21">
        <f t="shared" ref="H9:H16" si="1">E9-B9</f>
        <v>56.100000000000136</v>
      </c>
      <c r="I9" s="21">
        <f>E9/B9*100</f>
        <v>104.30049827520125</v>
      </c>
      <c r="J9" s="25"/>
      <c r="K9" s="26"/>
      <c r="L9" s="26"/>
    </row>
    <row r="10" spans="1:12" ht="20.25">
      <c r="A10" s="10" t="s">
        <v>21</v>
      </c>
      <c r="B10" s="9">
        <v>26.8</v>
      </c>
      <c r="C10" s="9"/>
      <c r="D10" s="9">
        <f>117.6+21.7</f>
        <v>139.29999999999998</v>
      </c>
      <c r="E10" s="9">
        <v>34.799999999999997</v>
      </c>
      <c r="F10" s="9">
        <f t="shared" ref="F10:F15" si="2">E10-D10</f>
        <v>-104.49999999999999</v>
      </c>
      <c r="G10" s="9">
        <f t="shared" si="0"/>
        <v>24.982053122756643</v>
      </c>
      <c r="H10" s="21">
        <f t="shared" si="1"/>
        <v>7.9999999999999964</v>
      </c>
      <c r="I10" s="21">
        <f t="shared" ref="I10:I16" si="3">E10/B10*100</f>
        <v>129.85074626865668</v>
      </c>
      <c r="J10" s="25"/>
      <c r="K10" s="11"/>
    </row>
    <row r="11" spans="1:12" ht="20.25">
      <c r="A11" s="10" t="s">
        <v>9</v>
      </c>
      <c r="B11" s="9">
        <v>64.8</v>
      </c>
      <c r="C11" s="9"/>
      <c r="D11" s="9">
        <v>2710.1</v>
      </c>
      <c r="E11" s="9">
        <v>59.6</v>
      </c>
      <c r="F11" s="9">
        <f t="shared" si="2"/>
        <v>-2650.5</v>
      </c>
      <c r="G11" s="9">
        <f t="shared" si="0"/>
        <v>2.1991808420353496</v>
      </c>
      <c r="H11" s="21">
        <f t="shared" si="1"/>
        <v>-5.1999999999999957</v>
      </c>
      <c r="I11" s="21">
        <f t="shared" si="3"/>
        <v>91.975308641975317</v>
      </c>
      <c r="J11" s="25"/>
      <c r="K11" s="11"/>
    </row>
    <row r="12" spans="1:12" ht="20.25">
      <c r="A12" s="10" t="s">
        <v>10</v>
      </c>
      <c r="B12" s="9">
        <v>1167.9000000000001</v>
      </c>
      <c r="C12" s="9"/>
      <c r="D12" s="9">
        <f>5002.3-91.2</f>
        <v>4911.1000000000004</v>
      </c>
      <c r="E12" s="9">
        <v>1238.7</v>
      </c>
      <c r="F12" s="9">
        <f t="shared" si="2"/>
        <v>-3672.4000000000005</v>
      </c>
      <c r="G12" s="9">
        <f t="shared" si="0"/>
        <v>25.22245525442365</v>
      </c>
      <c r="H12" s="21">
        <f t="shared" si="1"/>
        <v>70.799999999999955</v>
      </c>
      <c r="I12" s="21">
        <f t="shared" si="3"/>
        <v>106.06216285640893</v>
      </c>
      <c r="J12" s="25"/>
      <c r="K12" s="11"/>
    </row>
    <row r="13" spans="1:12" ht="20.25">
      <c r="A13" s="10" t="s">
        <v>11</v>
      </c>
      <c r="B13" s="9">
        <v>45.2</v>
      </c>
      <c r="C13" s="9"/>
      <c r="D13" s="9">
        <f>101.2+30.5</f>
        <v>131.69999999999999</v>
      </c>
      <c r="E13" s="9">
        <v>53.1</v>
      </c>
      <c r="F13" s="9">
        <f t="shared" si="2"/>
        <v>-78.599999999999994</v>
      </c>
      <c r="G13" s="9">
        <f t="shared" si="0"/>
        <v>40.318906605922557</v>
      </c>
      <c r="H13" s="21">
        <f t="shared" si="1"/>
        <v>7.8999999999999986</v>
      </c>
      <c r="I13" s="21">
        <f t="shared" si="3"/>
        <v>117.47787610619469</v>
      </c>
      <c r="J13" s="25"/>
      <c r="K13" s="11"/>
    </row>
    <row r="14" spans="1:12" ht="27" customHeight="1">
      <c r="A14" s="10" t="s">
        <v>23</v>
      </c>
      <c r="B14" s="9">
        <v>0</v>
      </c>
      <c r="C14" s="9"/>
      <c r="D14" s="9">
        <v>0</v>
      </c>
      <c r="E14" s="9">
        <v>0</v>
      </c>
      <c r="F14" s="9">
        <f t="shared" si="2"/>
        <v>0</v>
      </c>
      <c r="G14" s="9" t="s">
        <v>12</v>
      </c>
      <c r="H14" s="21" t="s">
        <v>12</v>
      </c>
      <c r="I14" s="21" t="s">
        <v>12</v>
      </c>
      <c r="J14" s="25"/>
      <c r="K14" s="11"/>
    </row>
    <row r="15" spans="1:12" ht="37.5">
      <c r="A15" s="10" t="s">
        <v>22</v>
      </c>
      <c r="B15" s="9">
        <v>-0.2</v>
      </c>
      <c r="C15" s="9"/>
      <c r="D15" s="9">
        <f>-19.2</f>
        <v>-19.2</v>
      </c>
      <c r="E15" s="9">
        <v>-25.6</v>
      </c>
      <c r="F15" s="9">
        <f t="shared" si="2"/>
        <v>-6.4000000000000021</v>
      </c>
      <c r="G15" s="9" t="s">
        <v>12</v>
      </c>
      <c r="H15" s="21" t="s">
        <v>12</v>
      </c>
      <c r="I15" s="21" t="s">
        <v>12</v>
      </c>
      <c r="J15" s="25"/>
      <c r="K15" s="11"/>
    </row>
    <row r="16" spans="1:12" ht="37.9" customHeight="1">
      <c r="A16" s="6" t="s">
        <v>13</v>
      </c>
      <c r="B16" s="7">
        <v>2159.9</v>
      </c>
      <c r="C16" s="12"/>
      <c r="D16" s="20">
        <v>12230.6</v>
      </c>
      <c r="E16" s="20">
        <v>2321.8000000000002</v>
      </c>
      <c r="F16" s="20">
        <f>E16-D16</f>
        <v>-9908.7999999999993</v>
      </c>
      <c r="G16" s="7">
        <f>E16/D16%</f>
        <v>18.983533105489514</v>
      </c>
      <c r="H16" s="7">
        <f t="shared" si="1"/>
        <v>161.90000000000009</v>
      </c>
      <c r="I16" s="7">
        <f t="shared" si="3"/>
        <v>107.49571739432382</v>
      </c>
      <c r="J16" s="25"/>
      <c r="K16" s="25"/>
    </row>
    <row r="17" spans="1:10" ht="20.25">
      <c r="A17" s="13" t="s">
        <v>14</v>
      </c>
      <c r="B17" s="12">
        <f>B7-B16</f>
        <v>-144.80000000000018</v>
      </c>
      <c r="C17" s="12"/>
      <c r="D17" s="20">
        <f>D7-D16</f>
        <v>71.699999999998909</v>
      </c>
      <c r="E17" s="7">
        <f>E7-E16</f>
        <v>-223.69999999999982</v>
      </c>
      <c r="F17" s="7"/>
      <c r="G17" s="7"/>
      <c r="H17" s="12"/>
      <c r="I17" s="12"/>
      <c r="J17" s="25"/>
    </row>
    <row r="18" spans="1:10" ht="20.25">
      <c r="A18" s="14" t="s">
        <v>15</v>
      </c>
      <c r="B18" s="15">
        <f>B22+B26+B19+B25</f>
        <v>144.80000000000001</v>
      </c>
      <c r="C18" s="15">
        <f t="shared" ref="C18:D18" si="4">C22+C26+C19+C25</f>
        <v>0</v>
      </c>
      <c r="D18" s="15">
        <f t="shared" si="4"/>
        <v>-71.699999999999989</v>
      </c>
      <c r="E18" s="15">
        <f>E22+E26+E19</f>
        <v>223.7</v>
      </c>
      <c r="F18" s="15"/>
      <c r="G18" s="15"/>
      <c r="H18" s="27"/>
      <c r="I18" s="27"/>
    </row>
    <row r="19" spans="1:10" ht="20.25">
      <c r="A19" s="16" t="s">
        <v>16</v>
      </c>
      <c r="B19" s="17">
        <f>B20-B21</f>
        <v>79.3</v>
      </c>
      <c r="C19" s="17"/>
      <c r="D19" s="17">
        <f>D20-D21</f>
        <v>-76.699999999999989</v>
      </c>
      <c r="E19" s="17">
        <f t="shared" ref="E19" si="5">E20-E21</f>
        <v>190</v>
      </c>
      <c r="F19" s="17"/>
      <c r="G19" s="17"/>
      <c r="H19" s="28"/>
      <c r="I19" s="28"/>
    </row>
    <row r="20" spans="1:10" ht="20.25">
      <c r="A20" s="16" t="s">
        <v>17</v>
      </c>
      <c r="B20" s="18">
        <v>79.3</v>
      </c>
      <c r="C20" s="18"/>
      <c r="D20" s="18">
        <v>190</v>
      </c>
      <c r="E20" s="18">
        <v>190</v>
      </c>
      <c r="F20" s="18"/>
      <c r="G20" s="18"/>
      <c r="H20" s="9"/>
      <c r="I20" s="9"/>
    </row>
    <row r="21" spans="1:10" ht="20.25">
      <c r="A21" s="16" t="s">
        <v>18</v>
      </c>
      <c r="B21" s="18">
        <v>0</v>
      </c>
      <c r="C21" s="18"/>
      <c r="D21" s="18">
        <v>266.7</v>
      </c>
      <c r="E21" s="18">
        <v>0</v>
      </c>
      <c r="F21" s="18"/>
      <c r="G21" s="18"/>
      <c r="H21" s="9"/>
      <c r="I21" s="9"/>
    </row>
    <row r="22" spans="1:10" ht="20.25">
      <c r="A22" s="16" t="s">
        <v>19</v>
      </c>
      <c r="B22" s="17">
        <f>B23-B24</f>
        <v>0</v>
      </c>
      <c r="C22" s="17">
        <f t="shared" ref="C22:D22" si="6">C23-C24</f>
        <v>0</v>
      </c>
      <c r="D22" s="17">
        <f t="shared" si="6"/>
        <v>-50</v>
      </c>
      <c r="E22" s="17">
        <v>0</v>
      </c>
      <c r="F22" s="17"/>
      <c r="G22" s="17"/>
      <c r="H22" s="28"/>
      <c r="I22" s="28"/>
    </row>
    <row r="23" spans="1:10" ht="20.25">
      <c r="A23" s="16" t="s">
        <v>17</v>
      </c>
      <c r="B23" s="19">
        <v>0</v>
      </c>
      <c r="C23" s="19"/>
      <c r="D23" s="19">
        <v>0</v>
      </c>
      <c r="E23" s="19">
        <v>0</v>
      </c>
      <c r="F23" s="19"/>
      <c r="G23" s="19"/>
      <c r="H23" s="19"/>
      <c r="I23" s="19"/>
    </row>
    <row r="24" spans="1:10" ht="20.25">
      <c r="A24" s="16" t="s">
        <v>18</v>
      </c>
      <c r="B24" s="19">
        <v>0</v>
      </c>
      <c r="C24" s="19"/>
      <c r="D24" s="19">
        <v>50</v>
      </c>
      <c r="E24" s="19">
        <v>0</v>
      </c>
      <c r="F24" s="19"/>
      <c r="G24" s="19"/>
      <c r="H24" s="19"/>
      <c r="I24" s="19"/>
    </row>
    <row r="25" spans="1:10" ht="20.25">
      <c r="A25" s="16" t="s">
        <v>28</v>
      </c>
      <c r="B25" s="19">
        <v>0</v>
      </c>
      <c r="C25" s="19"/>
      <c r="D25" s="19">
        <v>55</v>
      </c>
      <c r="E25" s="19">
        <v>0</v>
      </c>
      <c r="F25" s="19"/>
      <c r="G25" s="19"/>
      <c r="H25" s="19"/>
      <c r="I25" s="19"/>
    </row>
    <row r="26" spans="1:10" ht="20.25">
      <c r="A26" s="16" t="s">
        <v>20</v>
      </c>
      <c r="B26" s="19">
        <v>65.5</v>
      </c>
      <c r="C26" s="19"/>
      <c r="D26" s="19">
        <v>0</v>
      </c>
      <c r="E26" s="23">
        <f>102.5-68.8</f>
        <v>33.700000000000003</v>
      </c>
      <c r="F26" s="19"/>
      <c r="G26" s="19"/>
      <c r="H26" s="19"/>
      <c r="I26" s="19"/>
    </row>
  </sheetData>
  <mergeCells count="8">
    <mergeCell ref="H1:I1"/>
    <mergeCell ref="A2:I2"/>
    <mergeCell ref="H3:I3"/>
    <mergeCell ref="A4:A5"/>
    <mergeCell ref="B4:B5"/>
    <mergeCell ref="H4:I4"/>
    <mergeCell ref="D4:G4"/>
    <mergeCell ref="C4:C5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2025-03-24T09:05:20Z</cp:lastPrinted>
  <dcterms:created xsi:type="dcterms:W3CDTF">2024-07-29T07:29:59Z</dcterms:created>
  <dcterms:modified xsi:type="dcterms:W3CDTF">2025-04-16T06:41:18Z</dcterms:modified>
</cp:coreProperties>
</file>